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showInkAnnotation="0" autoCompressPictures="0"/>
  <xr:revisionPtr revIDLastSave="4" documentId="11_33AB28649FDAEB77D5B30CB7BA9D19C054F13F59" xr6:coauthVersionLast="47" xr6:coauthVersionMax="47" xr10:uidLastSave="{56303200-83F1-472B-AB12-B9A2A7D869DA}"/>
  <bookViews>
    <workbookView xWindow="0" yWindow="0" windowWidth="24240" windowHeight="13740" tabRatio="500" firstSheet="1" xr2:uid="{00000000-000D-0000-FFFF-FFFF00000000}"/>
  </bookViews>
  <sheets>
    <sheet name="學校資料" sheetId="1" r:id="rId1"/>
    <sheet name="候選新聞標題及簡介" sheetId="2" r:id="rId2"/>
    <sheet name="票數" sheetId="9" r:id="rId3"/>
    <sheet name="Summary" sheetId="7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G15" i="9" l="1"/>
  <c r="A8" i="9" l="1"/>
  <c r="C1" i="2"/>
  <c r="B5" i="7"/>
  <c r="C5" i="7"/>
  <c r="B9" i="7"/>
  <c r="C9" i="7"/>
  <c r="D9" i="7" s="1"/>
  <c r="B10" i="7"/>
  <c r="C10" i="7"/>
  <c r="B15" i="7"/>
  <c r="G10" i="9"/>
  <c r="H5" i="7" s="1"/>
  <c r="G9" i="9"/>
  <c r="H4" i="7" s="1"/>
  <c r="G11" i="9"/>
  <c r="H6" i="7" s="1"/>
  <c r="G12" i="9"/>
  <c r="H7" i="7" s="1"/>
  <c r="G13" i="9"/>
  <c r="H8" i="7" s="1"/>
  <c r="G14" i="9"/>
  <c r="H9" i="7" s="1"/>
  <c r="H10" i="7"/>
  <c r="G16" i="9"/>
  <c r="H11" i="7"/>
  <c r="G17" i="9"/>
  <c r="H12" i="7" s="1"/>
  <c r="G18" i="9"/>
  <c r="H13" i="7"/>
  <c r="G19" i="9"/>
  <c r="H14" i="7" s="1"/>
  <c r="G20" i="9"/>
  <c r="H15" i="7"/>
  <c r="G21" i="9"/>
  <c r="H16" i="7" s="1"/>
  <c r="G22" i="9"/>
  <c r="H17" i="7"/>
  <c r="G23" i="9"/>
  <c r="H18" i="7" s="1"/>
  <c r="G24" i="9"/>
  <c r="H19" i="7"/>
  <c r="G25" i="9"/>
  <c r="H20" i="7" s="1"/>
  <c r="G26" i="9"/>
  <c r="H21" i="7"/>
  <c r="G27" i="9"/>
  <c r="H22" i="7" s="1"/>
  <c r="G28" i="9"/>
  <c r="H23" i="7"/>
  <c r="G29" i="9"/>
  <c r="H24" i="7" s="1"/>
  <c r="G30" i="9"/>
  <c r="H25" i="7" s="1"/>
  <c r="G31" i="9"/>
  <c r="H26" i="7"/>
  <c r="G32" i="9"/>
  <c r="H27" i="7" s="1"/>
  <c r="G33" i="9"/>
  <c r="H28" i="7" s="1"/>
  <c r="G34" i="9"/>
  <c r="H29" i="7" s="1"/>
  <c r="G35" i="9"/>
  <c r="H30" i="7" s="1"/>
  <c r="G36" i="9"/>
  <c r="H31" i="7" s="1"/>
  <c r="G37" i="9"/>
  <c r="H32" i="7" s="1"/>
  <c r="G38" i="9"/>
  <c r="H33" i="7" s="1"/>
  <c r="B20" i="7"/>
  <c r="B39" i="9"/>
  <c r="C39" i="9"/>
  <c r="E39" i="9"/>
  <c r="F39" i="9"/>
  <c r="B6" i="7"/>
  <c r="C6" i="7"/>
  <c r="C8" i="7"/>
  <c r="C4" i="7"/>
  <c r="B22" i="7"/>
  <c r="B23" i="7"/>
  <c r="B24" i="7"/>
  <c r="B25" i="7"/>
  <c r="B26" i="7"/>
  <c r="A22" i="7"/>
  <c r="A23" i="7"/>
  <c r="A24" i="7"/>
  <c r="A25" i="7"/>
  <c r="A26" i="7"/>
  <c r="A21" i="7"/>
  <c r="B19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4" i="7"/>
  <c r="J4" i="7"/>
  <c r="A37" i="9"/>
  <c r="G32" i="7"/>
  <c r="A38" i="9"/>
  <c r="G33" i="7"/>
  <c r="A10" i="9"/>
  <c r="G5" i="7"/>
  <c r="A11" i="9"/>
  <c r="G6" i="7"/>
  <c r="A12" i="9"/>
  <c r="G7" i="7"/>
  <c r="A13" i="9"/>
  <c r="G8" i="7"/>
  <c r="A14" i="9"/>
  <c r="G9" i="7"/>
  <c r="A15" i="9"/>
  <c r="G10" i="7"/>
  <c r="A16" i="9"/>
  <c r="G11" i="7"/>
  <c r="A17" i="9"/>
  <c r="G12" i="7"/>
  <c r="A18" i="9"/>
  <c r="G13" i="7"/>
  <c r="A19" i="9"/>
  <c r="G14" i="7"/>
  <c r="A20" i="9"/>
  <c r="G15" i="7"/>
  <c r="A21" i="9"/>
  <c r="G16" i="7"/>
  <c r="A22" i="9"/>
  <c r="G17" i="7"/>
  <c r="A23" i="9"/>
  <c r="G18" i="7"/>
  <c r="A24" i="9"/>
  <c r="G19" i="7"/>
  <c r="A25" i="9"/>
  <c r="G20" i="7"/>
  <c r="A26" i="9"/>
  <c r="G21" i="7"/>
  <c r="A27" i="9"/>
  <c r="G22" i="7"/>
  <c r="A28" i="9"/>
  <c r="G23" i="7"/>
  <c r="A29" i="9"/>
  <c r="G24" i="7"/>
  <c r="A30" i="9"/>
  <c r="G25" i="7"/>
  <c r="A31" i="9"/>
  <c r="G26" i="7"/>
  <c r="A32" i="9"/>
  <c r="G27" i="7"/>
  <c r="A33" i="9"/>
  <c r="G28" i="7"/>
  <c r="A34" i="9"/>
  <c r="G29" i="7"/>
  <c r="A35" i="9"/>
  <c r="G30" i="7"/>
  <c r="A36" i="9"/>
  <c r="G31" i="7"/>
  <c r="A9" i="9"/>
  <c r="G4" i="7"/>
  <c r="B8" i="7"/>
  <c r="B4" i="7"/>
  <c r="C4" i="2"/>
  <c r="C5" i="2"/>
  <c r="D10" i="7"/>
  <c r="I9" i="7" l="1"/>
  <c r="D5" i="7"/>
  <c r="B14" i="7" s="1"/>
  <c r="I30" i="7"/>
  <c r="I32" i="7"/>
  <c r="G39" i="9"/>
  <c r="B13" i="7"/>
  <c r="E13" i="7" s="1"/>
  <c r="D6" i="7"/>
  <c r="B12" i="7" s="1"/>
  <c r="E12" i="7" s="1"/>
  <c r="I28" i="7"/>
  <c r="I25" i="7"/>
  <c r="I7" i="7"/>
  <c r="I31" i="7"/>
  <c r="I27" i="7"/>
  <c r="I6" i="7"/>
  <c r="I13" i="7"/>
  <c r="I10" i="7"/>
  <c r="I14" i="7"/>
  <c r="I18" i="7"/>
  <c r="I22" i="7"/>
  <c r="I26" i="7"/>
  <c r="I4" i="7"/>
  <c r="I15" i="7"/>
  <c r="I19" i="7"/>
  <c r="I23" i="7"/>
  <c r="I16" i="7"/>
  <c r="I20" i="7"/>
  <c r="I24" i="7"/>
  <c r="I17" i="7"/>
  <c r="I21" i="7"/>
  <c r="I11" i="7"/>
  <c r="I12" i="7"/>
  <c r="E15" i="7"/>
  <c r="E14" i="7"/>
  <c r="B16" i="7"/>
  <c r="E16" i="7" s="1"/>
  <c r="I33" i="7"/>
  <c r="I29" i="7"/>
  <c r="I8" i="7"/>
  <c r="I5" i="7"/>
</calcChain>
</file>

<file path=xl/sharedStrings.xml><?xml version="1.0" encoding="utf-8"?>
<sst xmlns="http://schemas.openxmlformats.org/spreadsheetml/2006/main" count="73" uniqueCount="57">
  <si>
    <t>學友社主辦</t>
    <phoneticPr fontId="2" type="noConversion"/>
  </si>
  <si>
    <t>第三十三屆全港中學生十大新聞選舉</t>
  </si>
  <si>
    <t>第1頁/3頁</t>
    <rPh sb="0" eb="1">
      <t>di</t>
    </rPh>
    <rPh sb="2" eb="3">
      <t>ye</t>
    </rPh>
    <rPh sb="5" eb="6">
      <t>ye</t>
    </rPh>
    <phoneticPr fontId="2" type="noConversion"/>
  </si>
  <si>
    <t>候選新聞初選之千編細選</t>
    <phoneticPr fontId="2" type="noConversion"/>
  </si>
  <si>
    <t>學校投票統計表</t>
    <phoneticPr fontId="2" type="noConversion"/>
  </si>
  <si>
    <t>注意事項</t>
    <phoneticPr fontId="2" type="noConversion"/>
  </si>
  <si>
    <t>1. 請填寫本表格內的所有資料</t>
    <rPh sb="3" eb="4">
      <t>qing</t>
    </rPh>
    <rPh sb="4" eb="5">
      <t>yi</t>
    </rPh>
    <rPh sb="5" eb="6">
      <t>ben</t>
    </rPh>
    <rPh sb="6" eb="7">
      <t>biao ge</t>
    </rPh>
    <rPh sb="8" eb="9">
      <t>zhong</t>
    </rPh>
    <rPh sb="9" eb="10">
      <t>de</t>
    </rPh>
    <rPh sb="10" eb="11">
      <t>xiang mu</t>
    </rPh>
    <rPh sb="12" eb="13">
      <t>dui ying</t>
    </rPh>
    <rPh sb="14" eb="15">
      <t>tian xie</t>
    </rPh>
    <phoneticPr fontId="2" type="noConversion"/>
  </si>
  <si>
    <r>
      <t>2. 請直接輸入或貼上純文字(必須清除</t>
    </r>
    <r>
      <rPr>
        <b/>
        <sz val="12"/>
        <color theme="1"/>
        <rFont val="新細明體"/>
        <family val="1"/>
        <charset val="136"/>
        <scheme val="minor"/>
      </rPr>
      <t>粗體</t>
    </r>
    <r>
      <rPr>
        <sz val="12"/>
        <color theme="1"/>
        <rFont val="新細明體"/>
        <family val="2"/>
        <scheme val="minor"/>
      </rPr>
      <t>、</t>
    </r>
    <r>
      <rPr>
        <i/>
        <sz val="12"/>
        <color theme="1"/>
        <rFont val="新細明體"/>
        <family val="1"/>
        <charset val="136"/>
        <scheme val="minor"/>
      </rPr>
      <t>斜體</t>
    </r>
    <r>
      <rPr>
        <sz val="12"/>
        <color theme="1"/>
        <rFont val="新細明體"/>
        <family val="2"/>
        <scheme val="minor"/>
      </rPr>
      <t>、</t>
    </r>
    <r>
      <rPr>
        <u/>
        <sz val="12"/>
        <color theme="1"/>
        <rFont val="新細明體"/>
        <family val="1"/>
        <charset val="136"/>
        <scheme val="minor"/>
      </rPr>
      <t>底線</t>
    </r>
    <r>
      <rPr>
        <sz val="12"/>
        <color theme="1"/>
        <rFont val="新細明體"/>
        <family val="2"/>
        <scheme val="minor"/>
      </rPr>
      <t>及所有格式)</t>
    </r>
    <rPh sb="13" eb="14">
      <t>qing zhu yi</t>
    </rPh>
    <rPh sb="14" eb="15">
      <t>shi yong</t>
    </rPh>
    <rPh sb="17" eb="18">
      <t>zhan tie</t>
    </rPh>
    <rPh sb="19" eb="20">
      <t>wei</t>
    </rPh>
    <rPh sb="20" eb="21">
      <t>wen ben</t>
    </rPh>
    <rPh sb="24" eb="25">
      <t>yi</t>
    </rPh>
    <rPh sb="25" eb="26">
      <t>que bao</t>
    </rPh>
    <rPh sb="27" eb="28">
      <t>zhan tie</t>
    </rPh>
    <rPh sb="29" eb="30">
      <t>guo cheng</t>
    </rPh>
    <rPh sb="31" eb="32">
      <t>bu bian</t>
    </rPh>
    <phoneticPr fontId="2" type="noConversion"/>
  </si>
  <si>
    <r>
      <t>3. 「票數」部分已經附有計算公式，只需將</t>
    </r>
    <r>
      <rPr>
        <sz val="12"/>
        <color theme="1"/>
        <rFont val="新細明體"/>
        <family val="1"/>
        <charset val="136"/>
        <scheme val="minor"/>
      </rPr>
      <t>各候選新聞</t>
    </r>
    <r>
      <rPr>
        <sz val="12"/>
        <color rgb="FFFF0000"/>
        <rFont val="新細明體"/>
        <family val="1"/>
        <charset val="136"/>
        <scheme val="minor"/>
      </rPr>
      <t>所得票數</t>
    </r>
    <r>
      <rPr>
        <sz val="12"/>
        <color theme="1"/>
        <rFont val="新細明體"/>
        <family val="1"/>
        <charset val="136"/>
        <scheme val="minor"/>
      </rPr>
      <t>直接輸入或貼上</t>
    </r>
    <rPh sb="4" eb="5">
      <t>piao shu</t>
    </rPh>
    <rPh sb="7" eb="8">
      <t>bu fen</t>
    </rPh>
    <rPh sb="9" eb="10">
      <t>yi jing</t>
    </rPh>
    <rPh sb="11" eb="12">
      <t>fu you</t>
    </rPh>
    <rPh sb="13" eb="14">
      <t>ji suan</t>
    </rPh>
    <rPh sb="15" eb="16">
      <t>gong shi</t>
    </rPh>
    <rPh sb="18" eb="19">
      <t>zhi xu</t>
    </rPh>
    <rPh sb="20" eb="21">
      <t>jiang</t>
    </rPh>
    <rPh sb="21" eb="22">
      <t>dui ying</t>
    </rPh>
    <rPh sb="23" eb="24">
      <t>de</t>
    </rPh>
    <rPh sb="24" eb="25">
      <t>xin wen</t>
    </rPh>
    <rPh sb="26" eb="27">
      <t>biao hao</t>
    </rPh>
    <rPh sb="28" eb="29">
      <t>de</t>
    </rPh>
    <rPh sb="29" eb="30">
      <t>de piao</t>
    </rPh>
    <rPh sb="31" eb="32">
      <t>shu</t>
    </rPh>
    <rPh sb="32" eb="33">
      <t>zhan tie</t>
    </rPh>
    <rPh sb="34" eb="35">
      <t>zhi</t>
    </rPh>
    <rPh sb="35" eb="36">
      <t>biao zhong</t>
    </rPh>
    <phoneticPr fontId="2" type="noConversion"/>
  </si>
  <si>
    <t>4. 請將學生投票表格妥善保存，以便日後翻查</t>
    <rPh sb="3" eb="4">
      <t>qing</t>
    </rPh>
    <rPh sb="4" eb="5">
      <t>jiang</t>
    </rPh>
    <rPh sb="5" eb="6">
      <t>xue sheng</t>
    </rPh>
    <rPh sb="7" eb="8">
      <t>tou piao</t>
    </rPh>
    <rPh sb="9" eb="10">
      <t>biao ge</t>
    </rPh>
    <rPh sb="11" eb="12">
      <t>he</t>
    </rPh>
    <rPh sb="12" eb="13">
      <t>ci</t>
    </rPh>
    <rPh sb="14" eb="15">
      <t>xue xiao</t>
    </rPh>
    <rPh sb="16" eb="17">
      <t>tong ji</t>
    </rPh>
    <rPh sb="18" eb="19">
      <t>tong ji biaoyi bianfan cha</t>
    </rPh>
    <phoneticPr fontId="2" type="noConversion"/>
  </si>
  <si>
    <t>5. 請於10月24日或前電郵本表格至 top10news@hyc.org.hk</t>
  </si>
  <si>
    <t>學校資料</t>
    <phoneticPr fontId="2" type="noConversion"/>
  </si>
  <si>
    <t>學校中文名稱</t>
  </si>
  <si>
    <t>學校英文名稱</t>
    <phoneticPr fontId="2" type="noConversion"/>
  </si>
  <si>
    <t>全校學生人數</t>
  </si>
  <si>
    <t>負責老師資料</t>
    <phoneticPr fontId="2" type="noConversion"/>
  </si>
  <si>
    <t>姓名</t>
  </si>
  <si>
    <t>職銜</t>
  </si>
  <si>
    <t>電話</t>
    <phoneticPr fontId="2" type="noConversion"/>
  </si>
  <si>
    <t>傳真</t>
  </si>
  <si>
    <t>電郵</t>
  </si>
  <si>
    <t>投票資料</t>
    <phoneticPr fontId="2" type="noConversion"/>
  </si>
  <si>
    <t>初中班級</t>
    <phoneticPr fontId="2" type="noConversion"/>
  </si>
  <si>
    <t>實際投票人數</t>
    <phoneticPr fontId="2" type="noConversion"/>
  </si>
  <si>
    <t>該班別總人數</t>
    <rPh sb="0" eb="1">
      <t>gai</t>
    </rPh>
    <rPh sb="2" eb="3">
      <t>bie</t>
    </rPh>
    <phoneticPr fontId="2" type="noConversion"/>
  </si>
  <si>
    <t>高中班級</t>
    <phoneticPr fontId="2" type="noConversion"/>
  </si>
  <si>
    <t>第2頁/3頁</t>
    <rPh sb="0" eb="1">
      <t>di</t>
    </rPh>
    <rPh sb="2" eb="3">
      <t>ye</t>
    </rPh>
    <phoneticPr fontId="2" type="noConversion"/>
  </si>
  <si>
    <t>1/5</t>
    <phoneticPr fontId="2" type="noConversion"/>
  </si>
  <si>
    <t>新聞編號</t>
    <phoneticPr fontId="2" type="noConversion"/>
  </si>
  <si>
    <t>新聞標題</t>
    <phoneticPr fontId="2" type="noConversion"/>
  </si>
  <si>
    <t>新聞內容(每則約130字)</t>
    <phoneticPr fontId="2" type="noConversion"/>
  </si>
  <si>
    <t>關鍵詞 (最多3個詞語)</t>
  </si>
  <si>
    <t>第3頁/3頁</t>
    <rPh sb="0" eb="1">
      <t>di</t>
    </rPh>
    <rPh sb="2" eb="3">
      <t>ye</t>
    </rPh>
    <rPh sb="5" eb="6">
      <t>ye</t>
    </rPh>
    <phoneticPr fontId="2" type="noConversion"/>
  </si>
  <si>
    <t>候選新聞初選－「千編細選」</t>
  </si>
  <si>
    <t>學校投票統計表</t>
  </si>
  <si>
    <t>年級</t>
    <phoneticPr fontId="2" type="noConversion"/>
  </si>
  <si>
    <t>初中</t>
    <phoneticPr fontId="2" type="noConversion"/>
  </si>
  <si>
    <t>高中</t>
    <phoneticPr fontId="2" type="noConversion"/>
  </si>
  <si>
    <t>總計票數</t>
    <phoneticPr fontId="2" type="noConversion"/>
  </si>
  <si>
    <t>班別</t>
    <phoneticPr fontId="2" type="noConversion"/>
  </si>
  <si>
    <t>票數</t>
    <phoneticPr fontId="2" type="noConversion"/>
  </si>
  <si>
    <t>總計</t>
    <phoneticPr fontId="2" type="noConversion"/>
  </si>
  <si>
    <t>基本統計</t>
    <phoneticPr fontId="2" type="noConversion"/>
  </si>
  <si>
    <t>投票統計</t>
    <phoneticPr fontId="2" type="noConversion"/>
  </si>
  <si>
    <t>總數</t>
    <phoneticPr fontId="2" type="noConversion"/>
  </si>
  <si>
    <t>Logic Test</t>
    <phoneticPr fontId="2" type="noConversion"/>
  </si>
  <si>
    <t>校內排名</t>
    <phoneticPr fontId="2" type="noConversion"/>
  </si>
  <si>
    <t>新聞簡介</t>
    <phoneticPr fontId="2" type="noConversion"/>
  </si>
  <si>
    <t>投票班級人數</t>
    <phoneticPr fontId="2" type="noConversion"/>
  </si>
  <si>
    <t>初中投票率</t>
    <phoneticPr fontId="2" type="noConversion"/>
  </si>
  <si>
    <t>高中投票率</t>
    <phoneticPr fontId="2" type="noConversion"/>
  </si>
  <si>
    <t>全校投票人數</t>
    <phoneticPr fontId="2" type="noConversion"/>
  </si>
  <si>
    <t>總投票率</t>
  </si>
  <si>
    <t>學校基本資料</t>
    <phoneticPr fontId="2" type="noConversion"/>
  </si>
  <si>
    <t>學校中文名</t>
  </si>
  <si>
    <t>學校英文名</t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</si>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</sst>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4"/>
      <scheme val="minor"/>
    </font>
    <font>
      <sz val="9"/>
      <name val="新細明體"/>
      <family val="2"/>
      <charset val="134"/>
      <scheme val="minor"/>
    </font>
    <font>
      <u/>
      <sz val="12"/>
      <color theme="10"/>
      <name val="新細明體"/>
      <family val="2"/>
      <charset val="134"/>
      <scheme val="minor"/>
    </font>
    <font>
      <u/>
      <sz val="12"/>
      <color theme="11"/>
      <name val="新細明體"/>
      <family val="2"/>
      <charset val="134"/>
      <scheme val="minor"/>
    </font>
    <font>
      <sz val="14"/>
      <color theme="1"/>
      <name val="新細明體"/>
      <family val="3"/>
      <charset val="136"/>
      <scheme val="minor"/>
    </font>
    <font>
      <sz val="14"/>
      <color rgb="FF0070C0"/>
      <name val="新細明體"/>
      <family val="3"/>
      <charset val="136"/>
      <scheme val="minor"/>
    </font>
    <font>
      <b/>
      <sz val="16"/>
      <color rgb="FF0070C0"/>
      <name val="新細明體"/>
      <family val="3"/>
      <charset val="136"/>
      <scheme val="minor"/>
    </font>
    <font>
      <sz val="12"/>
      <color rgb="FF0070C0"/>
      <name val="新細明體"/>
      <family val="3"/>
      <charset val="136"/>
      <scheme val="minor"/>
    </font>
    <font>
      <sz val="16"/>
      <color rgb="FF0070C0"/>
      <name val="新細明體"/>
      <family val="2"/>
      <charset val="134"/>
      <scheme val="minor"/>
    </font>
    <font>
      <sz val="12"/>
      <name val="新細明體"/>
      <family val="3"/>
      <charset val="136"/>
      <scheme val="minor"/>
    </font>
    <font>
      <sz val="14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i/>
      <sz val="12"/>
      <color theme="1"/>
      <name val="新細明體"/>
      <family val="1"/>
      <charset val="136"/>
      <scheme val="minor"/>
    </font>
    <font>
      <u/>
      <sz val="12"/>
      <color theme="1"/>
      <name val="新細明體"/>
      <family val="1"/>
      <charset val="136"/>
      <scheme val="minor"/>
    </font>
    <font>
      <b/>
      <i/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70C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0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3" xfId="0" applyBorder="1"/>
    <xf numFmtId="0" fontId="5" fillId="0" borderId="0" xfId="0" applyFont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3" xfId="0" applyFont="1" applyBorder="1" applyAlignment="1">
      <alignment horizontal="left" vertical="center"/>
    </xf>
    <xf numFmtId="10" fontId="0" fillId="0" borderId="0" xfId="51" applyNumberFormat="1" applyFont="1" applyBorder="1" applyAlignment="1">
      <alignment horizontal="center" vertical="center"/>
    </xf>
    <xf numFmtId="0" fontId="0" fillId="0" borderId="56" xfId="0" applyBorder="1"/>
    <xf numFmtId="0" fontId="0" fillId="0" borderId="25" xfId="0" applyBorder="1"/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2" borderId="0" xfId="0" applyFill="1"/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6" fillId="0" borderId="39" xfId="0" applyFont="1" applyBorder="1"/>
    <xf numFmtId="49" fontId="8" fillId="0" borderId="0" xfId="0" applyNumberFormat="1" applyFont="1" applyAlignment="1">
      <alignment horizontal="center" vertical="center"/>
    </xf>
    <xf numFmtId="0" fontId="6" fillId="0" borderId="28" xfId="0" applyFont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38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6" fillId="0" borderId="20" xfId="0" applyFont="1" applyBorder="1" applyAlignment="1">
      <alignment horizontal="center" vertical="center"/>
    </xf>
    <xf numFmtId="0" fontId="6" fillId="0" borderId="47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Border="1"/>
    <xf numFmtId="0" fontId="6" fillId="0" borderId="48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21" xfId="0" applyFont="1" applyBorder="1"/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10" fillId="0" borderId="28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5" fillId="0" borderId="28" xfId="0" applyFont="1" applyBorder="1" applyAlignment="1">
      <alignment vertical="top" wrapText="1"/>
    </xf>
    <xf numFmtId="0" fontId="10" fillId="0" borderId="62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6" fillId="0" borderId="27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0" borderId="44" xfId="0" applyFont="1" applyBorder="1" applyAlignment="1">
      <alignment vertical="top" wrapText="1"/>
    </xf>
    <xf numFmtId="0" fontId="7" fillId="0" borderId="37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4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0" fontId="0" fillId="2" borderId="4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57" xfId="0" applyFill="1" applyBorder="1" applyAlignment="1">
      <alignment vertical="center"/>
    </xf>
    <xf numFmtId="0" fontId="0" fillId="2" borderId="58" xfId="0" applyFill="1" applyBorder="1" applyAlignment="1">
      <alignment vertical="center"/>
    </xf>
    <xf numFmtId="0" fontId="0" fillId="2" borderId="59" xfId="0" applyFill="1" applyBorder="1" applyAlignment="1">
      <alignment vertical="center"/>
    </xf>
    <xf numFmtId="0" fontId="18" fillId="0" borderId="4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5" fillId="0" borderId="50" xfId="0" applyFont="1" applyBorder="1" applyAlignment="1">
      <alignment horizontal="center" vertical="center"/>
    </xf>
    <xf numFmtId="0" fontId="0" fillId="2" borderId="39" xfId="0" applyFill="1" applyBorder="1" applyAlignment="1">
      <alignment horizontal="left" vertical="center"/>
    </xf>
    <xf numFmtId="0" fontId="0" fillId="2" borderId="60" xfId="0" applyFill="1" applyBorder="1" applyAlignment="1">
      <alignment horizontal="left" vertical="center"/>
    </xf>
    <xf numFmtId="0" fontId="0" fillId="2" borderId="61" xfId="0" applyFill="1" applyBorder="1" applyAlignment="1">
      <alignment horizontal="left" vertical="center"/>
    </xf>
    <xf numFmtId="0" fontId="7" fillId="0" borderId="28" xfId="0" applyFont="1" applyBorder="1" applyAlignment="1">
      <alignment vertical="top"/>
    </xf>
    <xf numFmtId="0" fontId="7" fillId="0" borderId="2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6" fillId="0" borderId="47" xfId="0" applyFont="1" applyBorder="1" applyAlignment="1">
      <alignment horizontal="center"/>
    </xf>
    <xf numFmtId="0" fontId="6" fillId="0" borderId="4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1" xfId="51" applyNumberFormat="1" applyFon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100">
    <cellStyle name="一般" xfId="0" builtinId="0"/>
    <cellStyle name="已瀏覽過的超連結" xfId="8" builtinId="9" hidden="1"/>
    <cellStyle name="已瀏覽過的超連結" xfId="55" builtinId="9" hidden="1"/>
    <cellStyle name="已瀏覽過的超連結" xfId="77" builtinId="9" hidden="1"/>
    <cellStyle name="已瀏覽過的超連結" xfId="91" builtinId="9" hidden="1"/>
    <cellStyle name="已瀏覽過的超連結" xfId="73" builtinId="9" hidden="1"/>
    <cellStyle name="已瀏覽過的超連結" xfId="99" builtinId="9" hidden="1"/>
    <cellStyle name="已瀏覽過的超連結" xfId="75" builtinId="9" hidden="1"/>
    <cellStyle name="已瀏覽過的超連結" xfId="81" builtinId="9" hidden="1"/>
    <cellStyle name="已瀏覽過的超連結" xfId="83" builtinId="9" hidden="1"/>
    <cellStyle name="已瀏覽過的超連結" xfId="59" builtinId="9" hidden="1"/>
    <cellStyle name="已瀏覽過的超連結" xfId="61" builtinId="9" hidden="1"/>
    <cellStyle name="已瀏覽過的超連結" xfId="95" builtinId="9" hidden="1"/>
    <cellStyle name="已瀏覽過的超連結" xfId="20" builtinId="9" hidden="1"/>
    <cellStyle name="已瀏覽過的超連結" xfId="71" builtinId="9" hidden="1"/>
    <cellStyle name="已瀏覽過的超連結" xfId="93" builtinId="9" hidden="1"/>
    <cellStyle name="已瀏覽過的超連結" xfId="79" builtinId="9" hidden="1"/>
    <cellStyle name="已瀏覽過的超連結" xfId="69" builtinId="9" hidden="1"/>
    <cellStyle name="已瀏覽過的超連結" xfId="85" builtinId="9" hidden="1"/>
    <cellStyle name="已瀏覽過的超連結" xfId="50" builtinId="9" hidden="1"/>
    <cellStyle name="已瀏覽過的超連結" xfId="89" builtinId="9" hidden="1"/>
    <cellStyle name="已瀏覽過的超連結" xfId="67" builtinId="9" hidden="1"/>
    <cellStyle name="已瀏覽過的超連結" xfId="65" builtinId="9" hidden="1"/>
    <cellStyle name="已瀏覽過的超連結" xfId="48" builtinId="9" hidden="1"/>
    <cellStyle name="已瀏覽過的超連結" xfId="97" builtinId="9" hidden="1"/>
    <cellStyle name="已瀏覽過的超連結" xfId="63" builtinId="9" hidden="1"/>
    <cellStyle name="已瀏覽過的超連結" xfId="28" builtinId="9" hidden="1"/>
    <cellStyle name="已瀏覽過的超連結" xfId="18" builtinId="9" hidden="1"/>
    <cellStyle name="已瀏覽過的超連結" xfId="6" builtinId="9" hidden="1"/>
    <cellStyle name="已瀏覽過的超連結" xfId="46" builtinId="9" hidden="1"/>
    <cellStyle name="已瀏覽過的超連結" xfId="57" builtinId="9" hidden="1"/>
    <cellStyle name="已瀏覽過的超連結" xfId="12" builtinId="9" hidden="1"/>
    <cellStyle name="已瀏覽過的超連結" xfId="30" builtinId="9" hidden="1"/>
    <cellStyle name="已瀏覽過的超連結" xfId="42" builtinId="9" hidden="1"/>
    <cellStyle name="已瀏覽過的超連結" xfId="34" builtinId="9" hidden="1"/>
    <cellStyle name="已瀏覽過的超連結" xfId="2" builtinId="9" hidden="1"/>
    <cellStyle name="已瀏覽過的超連結" xfId="10" builtinId="9" hidden="1"/>
    <cellStyle name="已瀏覽過的超連結" xfId="44" builtinId="9" hidden="1"/>
    <cellStyle name="已瀏覽過的超連結" xfId="53" builtinId="9" hidden="1"/>
    <cellStyle name="已瀏覽過的超連結" xfId="32" builtinId="9" hidden="1"/>
    <cellStyle name="已瀏覽過的超連結" xfId="16" builtinId="9" hidden="1"/>
    <cellStyle name="已瀏覽過的超連結" xfId="24" builtinId="9" hidden="1"/>
    <cellStyle name="已瀏覽過的超連結" xfId="36" builtinId="9" hidden="1"/>
    <cellStyle name="已瀏覽過的超連結" xfId="22" builtinId="9" hidden="1"/>
    <cellStyle name="已瀏覽過的超連結" xfId="40" builtinId="9" hidden="1"/>
    <cellStyle name="已瀏覽過的超連結" xfId="26" builtinId="9" hidden="1"/>
    <cellStyle name="已瀏覽過的超連結" xfId="14" builtinId="9" hidden="1"/>
    <cellStyle name="已瀏覽過的超連結" xfId="4" builtinId="9" hidden="1"/>
    <cellStyle name="已瀏覽過的超連結" xfId="38" builtinId="9" hidden="1"/>
    <cellStyle name="已瀏覽過的超連結" xfId="87" builtinId="9" hidden="1"/>
    <cellStyle name="百分比" xfId="51" builtinId="5"/>
    <cellStyle name="超連結" xfId="23" builtinId="8" hidden="1"/>
    <cellStyle name="超連結" xfId="70" builtinId="8" hidden="1"/>
    <cellStyle name="超連結" xfId="9" builtinId="8" hidden="1"/>
    <cellStyle name="超連結" xfId="13" builtinId="8" hidden="1"/>
    <cellStyle name="超連結" xfId="15" builtinId="8" hidden="1"/>
    <cellStyle name="超連結" xfId="37" builtinId="8" hidden="1"/>
    <cellStyle name="超連結" xfId="35" builtinId="8" hidden="1"/>
    <cellStyle name="超連結" xfId="90" builtinId="8" hidden="1"/>
    <cellStyle name="超連結" xfId="3" builtinId="8" hidden="1"/>
    <cellStyle name="超連結" xfId="1" builtinId="8" hidden="1"/>
    <cellStyle name="超連結" xfId="76" builtinId="8" hidden="1"/>
    <cellStyle name="超連結" xfId="33" builtinId="8" hidden="1"/>
    <cellStyle name="超連結" xfId="60" builtinId="8" hidden="1"/>
    <cellStyle name="超連結" xfId="29" builtinId="8" hidden="1"/>
    <cellStyle name="超連結" xfId="21" builtinId="8" hidden="1"/>
    <cellStyle name="超連結" xfId="78" builtinId="8" hidden="1"/>
    <cellStyle name="超連結" xfId="64" builtinId="8" hidden="1"/>
    <cellStyle name="超連結" xfId="19" builtinId="8" hidden="1"/>
    <cellStyle name="超連結" xfId="31" builtinId="8" hidden="1"/>
    <cellStyle name="超連結" xfId="68" builtinId="8" hidden="1"/>
    <cellStyle name="超連結" xfId="47" builtinId="8" hidden="1"/>
    <cellStyle name="超連結" xfId="62" builtinId="8" hidden="1"/>
    <cellStyle name="超連結" xfId="54" builtinId="8" hidden="1"/>
    <cellStyle name="超連結" xfId="43" builtinId="8" hidden="1"/>
    <cellStyle name="超連結" xfId="88" builtinId="8" hidden="1"/>
    <cellStyle name="超連結" xfId="17" builtinId="8" hidden="1"/>
    <cellStyle name="超連結" xfId="7" builtinId="8" hidden="1"/>
    <cellStyle name="超連結" xfId="86" builtinId="8" hidden="1"/>
    <cellStyle name="超連結" xfId="52" builtinId="8" hidden="1"/>
    <cellStyle name="超連結" xfId="41" builtinId="8" hidden="1"/>
    <cellStyle name="超連結" xfId="66" builtinId="8" hidden="1"/>
    <cellStyle name="超連結" xfId="72" builtinId="8" hidden="1"/>
    <cellStyle name="超連結" xfId="74" builtinId="8" hidden="1"/>
    <cellStyle name="超連結" xfId="25" builtinId="8" hidden="1"/>
    <cellStyle name="超連結" xfId="84" builtinId="8" hidden="1"/>
    <cellStyle name="超連結" xfId="92" builtinId="8" hidden="1"/>
    <cellStyle name="超連結" xfId="5" builtinId="8" hidden="1"/>
    <cellStyle name="超連結" xfId="49" builtinId="8" hidden="1"/>
    <cellStyle name="超連結" xfId="58" builtinId="8" hidden="1"/>
    <cellStyle name="超連結" xfId="56" builtinId="8" hidden="1"/>
    <cellStyle name="超連結" xfId="27" builtinId="8" hidden="1"/>
    <cellStyle name="超連結" xfId="96" builtinId="8" hidden="1"/>
    <cellStyle name="超連結" xfId="98" builtinId="8" hidden="1"/>
    <cellStyle name="超連結" xfId="39" builtinId="8" hidden="1"/>
    <cellStyle name="超連結" xfId="94" builtinId="8" hidden="1"/>
    <cellStyle name="超連結" xfId="80" builtinId="8" hidden="1"/>
    <cellStyle name="超連結" xfId="82" builtinId="8" hidden="1"/>
    <cellStyle name="超連結" xfId="11" builtinId="8" hidden="1"/>
    <cellStyle name="超連結" xfId="45" builtinId="8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116855</xdr:rowOff>
    </xdr:from>
    <xdr:to>
      <xdr:col>1</xdr:col>
      <xdr:colOff>923925</xdr:colOff>
      <xdr:row>3</xdr:row>
      <xdr:rowOff>171450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116855"/>
          <a:ext cx="2066926" cy="89279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952501</xdr:colOff>
      <xdr:row>1</xdr:row>
      <xdr:rowOff>0</xdr:rowOff>
    </xdr:from>
    <xdr:to>
      <xdr:col>1</xdr:col>
      <xdr:colOff>1672501</xdr:colOff>
      <xdr:row>3</xdr:row>
      <xdr:rowOff>167550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1" y="266701"/>
          <a:ext cx="72000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0</xdr:row>
      <xdr:rowOff>229657</xdr:rowOff>
    </xdr:from>
    <xdr:to>
      <xdr:col>1</xdr:col>
      <xdr:colOff>1296837</xdr:colOff>
      <xdr:row>3</xdr:row>
      <xdr:rowOff>247207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6" y="229657"/>
          <a:ext cx="2069421" cy="874800"/>
        </a:xfrm>
        <a:prstGeom prst="rect">
          <a:avLst/>
        </a:prstGeom>
      </xdr:spPr>
    </xdr:pic>
    <xdr:clientData/>
  </xdr:twoCellAnchor>
  <xdr:twoCellAnchor editAs="oneCell">
    <xdr:from>
      <xdr:col>1</xdr:col>
      <xdr:colOff>1446744</xdr:colOff>
      <xdr:row>1</xdr:row>
      <xdr:rowOff>63501</xdr:rowOff>
    </xdr:from>
    <xdr:to>
      <xdr:col>1</xdr:col>
      <xdr:colOff>2166744</xdr:colOff>
      <xdr:row>3</xdr:row>
      <xdr:rowOff>212001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2244" y="349251"/>
          <a:ext cx="720000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238126</xdr:rowOff>
    </xdr:from>
    <xdr:to>
      <xdr:col>1</xdr:col>
      <xdr:colOff>457200</xdr:colOff>
      <xdr:row>3</xdr:row>
      <xdr:rowOff>157369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6"/>
          <a:ext cx="1533525" cy="700293"/>
        </a:xfrm>
        <a:prstGeom prst="rect">
          <a:avLst/>
        </a:prstGeom>
      </xdr:spPr>
    </xdr:pic>
    <xdr:clientData/>
  </xdr:twoCellAnchor>
  <xdr:twoCellAnchor editAs="oneCell">
    <xdr:from>
      <xdr:col>1</xdr:col>
      <xdr:colOff>466728</xdr:colOff>
      <xdr:row>1</xdr:row>
      <xdr:rowOff>85726</xdr:rowOff>
    </xdr:from>
    <xdr:to>
      <xdr:col>1</xdr:col>
      <xdr:colOff>1042728</xdr:colOff>
      <xdr:row>3</xdr:row>
      <xdr:rowOff>147376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3" y="352426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Normal="100" workbookViewId="0">
      <pane ySplit="5" topLeftCell="A6" activePane="bottomLeft" state="frozen"/>
      <selection pane="bottomLeft" activeCell="C3" sqref="C3"/>
    </sheetView>
  </sheetViews>
  <sheetFormatPr defaultColWidth="0" defaultRowHeight="19.5" zeroHeight="1"/>
  <cols>
    <col min="1" max="1" width="15.5" style="6" bestFit="1" customWidth="1"/>
    <col min="2" max="2" width="22.375" style="5" customWidth="1"/>
    <col min="3" max="6" width="10.875" style="5" customWidth="1"/>
    <col min="7" max="7" width="10.875" style="15" customWidth="1"/>
    <col min="8" max="9" width="0" hidden="1" customWidth="1"/>
    <col min="10" max="16384" width="10.875" hidden="1"/>
  </cols>
  <sheetData>
    <row r="1" spans="1:7" s="4" customFormat="1" ht="21">
      <c r="A1" s="82"/>
      <c r="B1" s="83"/>
      <c r="C1" s="70" t="s">
        <v>0</v>
      </c>
      <c r="D1" s="71"/>
      <c r="E1" s="71"/>
      <c r="F1" s="71"/>
      <c r="G1" s="72"/>
    </row>
    <row r="2" spans="1:7" ht="21">
      <c r="A2" s="84"/>
      <c r="B2" s="85"/>
      <c r="C2" s="117"/>
      <c r="D2" s="118"/>
      <c r="E2" s="118"/>
      <c r="F2" s="118"/>
      <c r="G2" s="119"/>
    </row>
    <row r="3" spans="1:7" ht="23.1" customHeight="1">
      <c r="A3" s="84"/>
      <c r="B3" s="85"/>
      <c r="C3" s="26" t="s">
        <v>1</v>
      </c>
      <c r="D3" s="27"/>
      <c r="E3" s="27"/>
      <c r="F3" s="28"/>
      <c r="G3" s="100" t="s">
        <v>2</v>
      </c>
    </row>
    <row r="4" spans="1:7" ht="23.1" customHeight="1">
      <c r="A4" s="84"/>
      <c r="B4" s="85"/>
      <c r="C4" s="94" t="s">
        <v>3</v>
      </c>
      <c r="D4" s="95"/>
      <c r="E4" s="95"/>
      <c r="F4" s="96"/>
      <c r="G4" s="101"/>
    </row>
    <row r="5" spans="1:7" ht="23.1" customHeight="1" thickBot="1">
      <c r="A5" s="86"/>
      <c r="B5" s="87"/>
      <c r="C5" s="97" t="s">
        <v>4</v>
      </c>
      <c r="D5" s="98"/>
      <c r="E5" s="98"/>
      <c r="F5" s="99"/>
      <c r="G5" s="102"/>
    </row>
    <row r="6" spans="1:7" ht="20.25" thickBot="1">
      <c r="A6" s="88" t="s">
        <v>5</v>
      </c>
      <c r="B6" s="89"/>
      <c r="C6" s="89"/>
      <c r="D6" s="89"/>
      <c r="E6" s="89"/>
      <c r="F6" s="89"/>
      <c r="G6" s="90"/>
    </row>
    <row r="7" spans="1:7" s="23" customFormat="1" ht="17.25" thickTop="1">
      <c r="A7" s="106" t="s">
        <v>6</v>
      </c>
      <c r="B7" s="107"/>
      <c r="C7" s="107"/>
      <c r="D7" s="107"/>
      <c r="E7" s="107"/>
      <c r="F7" s="107"/>
      <c r="G7" s="108"/>
    </row>
    <row r="8" spans="1:7" s="23" customFormat="1" ht="16.5">
      <c r="A8" s="103" t="s">
        <v>7</v>
      </c>
      <c r="B8" s="104"/>
      <c r="C8" s="104"/>
      <c r="D8" s="104"/>
      <c r="E8" s="104"/>
      <c r="F8" s="104"/>
      <c r="G8" s="105"/>
    </row>
    <row r="9" spans="1:7" s="23" customFormat="1" ht="16.5">
      <c r="A9" s="103" t="s">
        <v>8</v>
      </c>
      <c r="B9" s="104"/>
      <c r="C9" s="104"/>
      <c r="D9" s="104"/>
      <c r="E9" s="104"/>
      <c r="F9" s="104"/>
      <c r="G9" s="105"/>
    </row>
    <row r="10" spans="1:7" s="23" customFormat="1" ht="16.5">
      <c r="A10" s="103" t="s">
        <v>9</v>
      </c>
      <c r="B10" s="104"/>
      <c r="C10" s="104"/>
      <c r="D10" s="104"/>
      <c r="E10" s="104"/>
      <c r="F10" s="104"/>
      <c r="G10" s="105"/>
    </row>
    <row r="11" spans="1:7" s="23" customFormat="1" ht="16.5">
      <c r="A11" s="114" t="s">
        <v>10</v>
      </c>
      <c r="B11" s="115"/>
      <c r="C11" s="115"/>
      <c r="D11" s="115"/>
      <c r="E11" s="115"/>
      <c r="F11" s="115"/>
      <c r="G11" s="116"/>
    </row>
    <row r="12" spans="1:7" ht="20.25" thickBot="1">
      <c r="A12" s="73" t="s">
        <v>11</v>
      </c>
      <c r="B12" s="74"/>
      <c r="C12" s="74"/>
      <c r="D12" s="74"/>
      <c r="E12" s="74"/>
      <c r="F12" s="74"/>
      <c r="G12" s="75"/>
    </row>
    <row r="13" spans="1:7" ht="20.25" thickTop="1">
      <c r="A13" s="24" t="s">
        <v>12</v>
      </c>
      <c r="B13" s="91"/>
      <c r="C13" s="92"/>
      <c r="D13" s="92"/>
      <c r="E13" s="92"/>
      <c r="F13" s="92"/>
      <c r="G13" s="93"/>
    </row>
    <row r="14" spans="1:7">
      <c r="A14" s="25" t="s">
        <v>13</v>
      </c>
      <c r="B14" s="79"/>
      <c r="C14" s="80"/>
      <c r="D14" s="80"/>
      <c r="E14" s="80"/>
      <c r="F14" s="80"/>
      <c r="G14" s="81"/>
    </row>
    <row r="15" spans="1:7">
      <c r="A15" s="25" t="s">
        <v>14</v>
      </c>
      <c r="B15" s="79"/>
      <c r="C15" s="80"/>
      <c r="D15" s="80"/>
      <c r="E15" s="80"/>
      <c r="F15" s="80"/>
      <c r="G15" s="81"/>
    </row>
    <row r="16" spans="1:7" ht="20.25" thickBot="1">
      <c r="A16" s="73" t="s">
        <v>15</v>
      </c>
      <c r="B16" s="74"/>
      <c r="C16" s="74"/>
      <c r="D16" s="74"/>
      <c r="E16" s="74"/>
      <c r="F16" s="74"/>
      <c r="G16" s="75"/>
    </row>
    <row r="17" spans="1:9" ht="20.25" thickTop="1">
      <c r="A17" s="24" t="s">
        <v>16</v>
      </c>
      <c r="B17" s="113"/>
      <c r="C17" s="92"/>
      <c r="D17" s="92"/>
      <c r="E17" s="92"/>
      <c r="F17" s="92"/>
      <c r="G17" s="93"/>
    </row>
    <row r="18" spans="1:9">
      <c r="A18" s="25" t="s">
        <v>17</v>
      </c>
      <c r="B18" s="79"/>
      <c r="C18" s="80"/>
      <c r="D18" s="80"/>
      <c r="E18" s="80"/>
      <c r="F18" s="80"/>
      <c r="G18" s="81"/>
    </row>
    <row r="19" spans="1:9">
      <c r="A19" s="25" t="s">
        <v>18</v>
      </c>
      <c r="B19" s="79"/>
      <c r="C19" s="80"/>
      <c r="D19" s="80"/>
      <c r="E19" s="80"/>
      <c r="F19" s="80"/>
      <c r="G19" s="81"/>
    </row>
    <row r="20" spans="1:9">
      <c r="A20" s="25" t="s">
        <v>19</v>
      </c>
      <c r="B20" s="79"/>
      <c r="C20" s="80"/>
      <c r="D20" s="80"/>
      <c r="E20" s="80"/>
      <c r="F20" s="80"/>
      <c r="G20" s="81"/>
    </row>
    <row r="21" spans="1:9">
      <c r="A21" s="25" t="s">
        <v>20</v>
      </c>
      <c r="B21" s="79"/>
      <c r="C21" s="80"/>
      <c r="D21" s="80"/>
      <c r="E21" s="80"/>
      <c r="F21" s="80"/>
      <c r="G21" s="81"/>
    </row>
    <row r="22" spans="1:9" ht="20.25" thickBot="1">
      <c r="A22" s="73" t="s">
        <v>21</v>
      </c>
      <c r="B22" s="74"/>
      <c r="C22" s="74"/>
      <c r="D22" s="74"/>
      <c r="E22" s="74"/>
      <c r="F22" s="74"/>
      <c r="G22" s="75"/>
    </row>
    <row r="23" spans="1:9" ht="20.25" thickTop="1">
      <c r="A23" s="24" t="s">
        <v>22</v>
      </c>
      <c r="B23" s="113"/>
      <c r="C23" s="92"/>
      <c r="D23" s="93"/>
      <c r="E23" s="113"/>
      <c r="F23" s="92"/>
      <c r="G23" s="93"/>
    </row>
    <row r="24" spans="1:9">
      <c r="A24" s="25" t="s">
        <v>23</v>
      </c>
      <c r="B24" s="79"/>
      <c r="C24" s="80"/>
      <c r="D24" s="81"/>
      <c r="E24" s="79"/>
      <c r="F24" s="80"/>
      <c r="G24" s="81"/>
    </row>
    <row r="25" spans="1:9">
      <c r="A25" s="25" t="s">
        <v>24</v>
      </c>
      <c r="B25" s="79"/>
      <c r="C25" s="80"/>
      <c r="D25" s="81"/>
      <c r="E25" s="79"/>
      <c r="F25" s="80"/>
      <c r="G25" s="81"/>
    </row>
    <row r="26" spans="1:9" ht="8.1" customHeight="1">
      <c r="A26" s="79"/>
      <c r="B26" s="80"/>
      <c r="C26" s="80"/>
      <c r="D26" s="80"/>
      <c r="E26" s="80"/>
      <c r="F26" s="80"/>
      <c r="G26" s="81"/>
    </row>
    <row r="27" spans="1:9">
      <c r="A27" s="25" t="s">
        <v>25</v>
      </c>
      <c r="B27" s="79"/>
      <c r="C27" s="80"/>
      <c r="D27" s="81"/>
      <c r="E27" s="79"/>
      <c r="F27" s="80"/>
      <c r="G27" s="81"/>
    </row>
    <row r="28" spans="1:9">
      <c r="A28" s="25" t="s">
        <v>23</v>
      </c>
      <c r="B28" s="79"/>
      <c r="C28" s="80"/>
      <c r="D28" s="81"/>
      <c r="E28" s="79"/>
      <c r="F28" s="80"/>
      <c r="G28" s="81"/>
    </row>
    <row r="29" spans="1:9" ht="20.25" thickBot="1">
      <c r="A29" s="59" t="s">
        <v>24</v>
      </c>
      <c r="B29" s="76"/>
      <c r="C29" s="77"/>
      <c r="D29" s="78"/>
      <c r="E29" s="76"/>
      <c r="F29" s="77"/>
      <c r="G29" s="78"/>
    </row>
    <row r="30" spans="1:9" s="111" customFormat="1" ht="20.100000000000001" customHeight="1" thickTop="1">
      <c r="A30" s="109"/>
      <c r="B30" s="110"/>
      <c r="C30" s="110"/>
      <c r="D30" s="110"/>
      <c r="E30" s="110"/>
      <c r="F30" s="110"/>
      <c r="G30" s="110"/>
      <c r="H30" s="110"/>
      <c r="I30" s="110"/>
    </row>
    <row r="31" spans="1:9" s="111" customFormat="1" ht="18" customHeight="1">
      <c r="A31" s="112"/>
      <c r="B31" s="110"/>
      <c r="C31" s="110"/>
      <c r="D31" s="110"/>
      <c r="E31" s="110"/>
      <c r="F31" s="110"/>
      <c r="G31" s="110"/>
      <c r="H31" s="110"/>
      <c r="I31" s="110"/>
    </row>
    <row r="32" spans="1:9" ht="15" hidden="1" customHeight="1"/>
    <row r="33" spans="1:7" ht="15" hidden="1" customHeight="1"/>
    <row r="34" spans="1:7" ht="15" hidden="1" customHeight="1"/>
    <row r="35" spans="1:7" ht="15" hidden="1" customHeight="1"/>
    <row r="38" spans="1:7" hidden="1">
      <c r="A38" s="60"/>
      <c r="B38" s="61"/>
      <c r="C38" s="61"/>
      <c r="D38" s="61"/>
      <c r="E38" s="61"/>
      <c r="F38" s="61"/>
      <c r="G38" s="62"/>
    </row>
  </sheetData>
  <mergeCells count="37">
    <mergeCell ref="A8:G8"/>
    <mergeCell ref="A11:G11"/>
    <mergeCell ref="A10:G10"/>
    <mergeCell ref="A12:G12"/>
    <mergeCell ref="C2:G2"/>
    <mergeCell ref="A30:XFD31"/>
    <mergeCell ref="A26:G26"/>
    <mergeCell ref="B17:G17"/>
    <mergeCell ref="B18:G18"/>
    <mergeCell ref="B19:G19"/>
    <mergeCell ref="B20:G20"/>
    <mergeCell ref="B21:G21"/>
    <mergeCell ref="B23:D23"/>
    <mergeCell ref="B25:D25"/>
    <mergeCell ref="B24:D24"/>
    <mergeCell ref="E23:G23"/>
    <mergeCell ref="E24:G24"/>
    <mergeCell ref="E25:G25"/>
    <mergeCell ref="E27:G27"/>
    <mergeCell ref="E28:G28"/>
    <mergeCell ref="B27:D27"/>
    <mergeCell ref="C1:G1"/>
    <mergeCell ref="A16:G16"/>
    <mergeCell ref="A22:G22"/>
    <mergeCell ref="B29:D29"/>
    <mergeCell ref="E29:G29"/>
    <mergeCell ref="B28:D28"/>
    <mergeCell ref="A1:B5"/>
    <mergeCell ref="A6:G6"/>
    <mergeCell ref="B13:G13"/>
    <mergeCell ref="B14:G14"/>
    <mergeCell ref="B15:G15"/>
    <mergeCell ref="C4:F4"/>
    <mergeCell ref="C5:F5"/>
    <mergeCell ref="G3:G5"/>
    <mergeCell ref="A9:G9"/>
    <mergeCell ref="A7:G7"/>
  </mergeCells>
  <phoneticPr fontId="2" type="noConversion"/>
  <pageMargins left="0.75" right="0.75" top="1" bottom="1" header="0.5" footer="0.5"/>
  <pageSetup paperSize="9" scale="93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zoomScale="70" zoomScaleNormal="70" zoomScalePageLayoutView="90" workbookViewId="0">
      <pane ySplit="6" topLeftCell="A10" activePane="bottomLeft" state="frozen"/>
      <selection pane="bottomLeft" activeCell="D7" sqref="D7"/>
    </sheetView>
  </sheetViews>
  <sheetFormatPr defaultColWidth="0" defaultRowHeight="16.5" zeroHeight="1"/>
  <cols>
    <col min="1" max="1" width="10.875" style="40" bestFit="1" customWidth="1"/>
    <col min="2" max="2" width="29" style="38" customWidth="1"/>
    <col min="3" max="3" width="132.375" style="38" customWidth="1"/>
    <col min="4" max="4" width="13.5" style="41" bestFit="1" customWidth="1"/>
    <col min="5" max="16384" width="10.875" style="38" hidden="1"/>
  </cols>
  <sheetData>
    <row r="1" spans="1:7" s="30" customFormat="1" ht="23.1" customHeight="1">
      <c r="A1" s="123"/>
      <c r="B1" s="124"/>
      <c r="C1" s="130" t="str">
        <f>學校資料!C1</f>
        <v>學友社主辦</v>
      </c>
      <c r="D1" s="131"/>
      <c r="E1" s="29"/>
      <c r="F1" s="29"/>
      <c r="G1" s="29"/>
    </row>
    <row r="2" spans="1:7" s="30" customFormat="1" ht="23.1" customHeight="1">
      <c r="A2" s="125"/>
      <c r="B2" s="126"/>
      <c r="C2" s="120"/>
      <c r="D2" s="121"/>
      <c r="E2" s="121"/>
      <c r="F2" s="121"/>
      <c r="G2" s="122"/>
    </row>
    <row r="3" spans="1:7" s="30" customFormat="1" ht="23.1" customHeight="1">
      <c r="A3" s="125"/>
      <c r="B3" s="126"/>
      <c r="C3" s="31" t="str">
        <f>學校資料!C3</f>
        <v>第三十三屆全港中學生十大新聞選舉</v>
      </c>
      <c r="D3" s="127" t="s">
        <v>26</v>
      </c>
      <c r="G3" s="32" t="s">
        <v>27</v>
      </c>
    </row>
    <row r="4" spans="1:7" s="30" customFormat="1" ht="23.1" customHeight="1">
      <c r="A4" s="125"/>
      <c r="B4" s="126"/>
      <c r="C4" s="33" t="str">
        <f>學校資料!C4</f>
        <v>候選新聞初選之千編細選</v>
      </c>
      <c r="D4" s="128"/>
      <c r="G4" s="32"/>
    </row>
    <row r="5" spans="1:7" s="30" customFormat="1" ht="23.1" customHeight="1" thickBot="1">
      <c r="A5" s="125"/>
      <c r="B5" s="126"/>
      <c r="C5" s="33" t="str">
        <f>學校資料!C5</f>
        <v>學校投票統計表</v>
      </c>
      <c r="D5" s="129"/>
      <c r="G5" s="32"/>
    </row>
    <row r="6" spans="1:7" s="36" customFormat="1" ht="50.25" customHeight="1">
      <c r="A6" s="34" t="s">
        <v>28</v>
      </c>
      <c r="B6" s="35" t="s">
        <v>29</v>
      </c>
      <c r="C6" s="68" t="s">
        <v>30</v>
      </c>
      <c r="D6" s="69" t="s">
        <v>31</v>
      </c>
    </row>
    <row r="7" spans="1:7" ht="99" customHeight="1">
      <c r="A7" s="37">
        <v>1</v>
      </c>
      <c r="B7" s="42"/>
      <c r="C7" s="63"/>
      <c r="D7" s="64"/>
    </row>
    <row r="8" spans="1:7" ht="99" customHeight="1">
      <c r="A8" s="37">
        <v>2</v>
      </c>
      <c r="B8" s="42"/>
      <c r="C8" s="65"/>
      <c r="D8" s="64"/>
    </row>
    <row r="9" spans="1:7" ht="99" customHeight="1">
      <c r="A9" s="37">
        <v>3</v>
      </c>
      <c r="B9" s="42"/>
      <c r="C9" s="63"/>
      <c r="D9" s="64"/>
    </row>
    <row r="10" spans="1:7" ht="99" customHeight="1">
      <c r="A10" s="37">
        <v>4</v>
      </c>
      <c r="B10" s="42"/>
      <c r="C10" s="63"/>
      <c r="D10" s="64"/>
    </row>
    <row r="11" spans="1:7" ht="99" customHeight="1">
      <c r="A11" s="37">
        <v>5</v>
      </c>
      <c r="B11" s="42"/>
      <c r="C11" s="63"/>
      <c r="D11" s="64"/>
    </row>
    <row r="12" spans="1:7" ht="99" customHeight="1">
      <c r="A12" s="37">
        <v>6</v>
      </c>
      <c r="B12" s="42"/>
      <c r="C12" s="63"/>
      <c r="D12" s="64"/>
    </row>
    <row r="13" spans="1:7" ht="99" customHeight="1">
      <c r="A13" s="37">
        <v>7</v>
      </c>
      <c r="B13" s="42"/>
      <c r="C13" s="63"/>
      <c r="D13" s="64"/>
    </row>
    <row r="14" spans="1:7" ht="99" customHeight="1">
      <c r="A14" s="37">
        <v>8</v>
      </c>
      <c r="B14" s="42"/>
      <c r="C14" s="63"/>
      <c r="D14" s="64"/>
    </row>
    <row r="15" spans="1:7" ht="99" customHeight="1">
      <c r="A15" s="37">
        <v>9</v>
      </c>
      <c r="B15" s="42"/>
      <c r="C15" s="63"/>
      <c r="D15" s="64"/>
    </row>
    <row r="16" spans="1:7" ht="99" customHeight="1">
      <c r="A16" s="37">
        <v>10</v>
      </c>
      <c r="B16" s="42"/>
      <c r="C16" s="63"/>
      <c r="D16" s="64"/>
    </row>
    <row r="17" spans="1:4" ht="99" customHeight="1">
      <c r="A17" s="37">
        <v>11</v>
      </c>
      <c r="B17" s="42"/>
      <c r="C17" s="63"/>
      <c r="D17" s="64"/>
    </row>
    <row r="18" spans="1:4" ht="99" customHeight="1">
      <c r="A18" s="37">
        <v>12</v>
      </c>
      <c r="B18" s="42"/>
      <c r="C18" s="63"/>
      <c r="D18" s="64"/>
    </row>
    <row r="19" spans="1:4" ht="99" customHeight="1">
      <c r="A19" s="37">
        <v>13</v>
      </c>
      <c r="B19" s="42"/>
      <c r="C19" s="63"/>
      <c r="D19" s="64"/>
    </row>
    <row r="20" spans="1:4" ht="99" customHeight="1">
      <c r="A20" s="37">
        <v>14</v>
      </c>
      <c r="B20" s="42"/>
      <c r="C20" s="63"/>
      <c r="D20" s="64"/>
    </row>
    <row r="21" spans="1:4" ht="99" customHeight="1">
      <c r="A21" s="37">
        <v>15</v>
      </c>
      <c r="B21" s="42"/>
      <c r="C21" s="63"/>
      <c r="D21" s="64"/>
    </row>
    <row r="22" spans="1:4" ht="99" customHeight="1">
      <c r="A22" s="37">
        <v>16</v>
      </c>
      <c r="B22" s="42"/>
      <c r="C22" s="63"/>
      <c r="D22" s="64"/>
    </row>
    <row r="23" spans="1:4" ht="99" customHeight="1">
      <c r="A23" s="37">
        <v>17</v>
      </c>
      <c r="B23" s="42"/>
      <c r="C23" s="63"/>
      <c r="D23" s="64"/>
    </row>
    <row r="24" spans="1:4" ht="99" customHeight="1">
      <c r="A24" s="37">
        <v>18</v>
      </c>
      <c r="B24" s="42"/>
      <c r="C24" s="63"/>
      <c r="D24" s="64"/>
    </row>
    <row r="25" spans="1:4" ht="99" customHeight="1">
      <c r="A25" s="37">
        <v>19</v>
      </c>
      <c r="B25" s="42"/>
      <c r="C25" s="63"/>
      <c r="D25" s="64"/>
    </row>
    <row r="26" spans="1:4" ht="99" customHeight="1">
      <c r="A26" s="37">
        <v>20</v>
      </c>
      <c r="B26" s="42"/>
      <c r="C26" s="63"/>
      <c r="D26" s="64"/>
    </row>
    <row r="27" spans="1:4" ht="99" customHeight="1">
      <c r="A27" s="37">
        <v>21</v>
      </c>
      <c r="B27" s="42"/>
      <c r="C27" s="63"/>
      <c r="D27" s="64"/>
    </row>
    <row r="28" spans="1:4" ht="99" customHeight="1">
      <c r="A28" s="37">
        <v>22</v>
      </c>
      <c r="B28" s="42"/>
      <c r="C28" s="63"/>
      <c r="D28" s="64"/>
    </row>
    <row r="29" spans="1:4" ht="99" customHeight="1">
      <c r="A29" s="37">
        <v>23</v>
      </c>
      <c r="B29" s="42"/>
      <c r="C29" s="63"/>
      <c r="D29" s="64"/>
    </row>
    <row r="30" spans="1:4" ht="99" customHeight="1">
      <c r="A30" s="37">
        <v>24</v>
      </c>
      <c r="B30" s="42"/>
      <c r="C30" s="63"/>
      <c r="D30" s="64"/>
    </row>
    <row r="31" spans="1:4" ht="99" customHeight="1">
      <c r="A31" s="37">
        <v>25</v>
      </c>
      <c r="B31" s="42"/>
      <c r="C31" s="63"/>
      <c r="D31" s="64"/>
    </row>
    <row r="32" spans="1:4" ht="99" customHeight="1">
      <c r="A32" s="37">
        <v>26</v>
      </c>
      <c r="B32" s="42"/>
      <c r="C32" s="63"/>
      <c r="D32" s="64"/>
    </row>
    <row r="33" spans="1:4" ht="99" customHeight="1">
      <c r="A33" s="37">
        <v>27</v>
      </c>
      <c r="B33" s="42"/>
      <c r="C33" s="63"/>
      <c r="D33" s="64"/>
    </row>
    <row r="34" spans="1:4" ht="99" customHeight="1">
      <c r="A34" s="37">
        <v>28</v>
      </c>
      <c r="B34" s="42"/>
      <c r="C34" s="63"/>
      <c r="D34" s="64"/>
    </row>
    <row r="35" spans="1:4" ht="99" customHeight="1">
      <c r="A35" s="37">
        <v>29</v>
      </c>
      <c r="B35" s="42"/>
      <c r="C35" s="63"/>
      <c r="D35" s="64"/>
    </row>
    <row r="36" spans="1:4" ht="99" customHeight="1" thickBot="1">
      <c r="A36" s="39">
        <v>30</v>
      </c>
      <c r="B36" s="43"/>
      <c r="C36" s="66"/>
      <c r="D36" s="67"/>
    </row>
  </sheetData>
  <mergeCells count="4">
    <mergeCell ref="C2:G2"/>
    <mergeCell ref="A1:B5"/>
    <mergeCell ref="D3:D5"/>
    <mergeCell ref="C1:D1"/>
  </mergeCells>
  <phoneticPr fontId="2" type="noConversion"/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zoomScale="130" zoomScaleNormal="130" workbookViewId="0">
      <pane ySplit="7" topLeftCell="A8" activePane="bottomLeft" state="frozen"/>
      <selection pane="bottomLeft" activeCell="C2" sqref="C2:G2"/>
    </sheetView>
  </sheetViews>
  <sheetFormatPr defaultColWidth="0" defaultRowHeight="0" customHeight="1" zeroHeight="1"/>
  <cols>
    <col min="1" max="1" width="14.125" style="7" customWidth="1"/>
    <col min="2" max="3" width="14.125" style="52" customWidth="1"/>
    <col min="4" max="4" width="2.375" style="52" customWidth="1"/>
    <col min="5" max="6" width="14.125" style="53" customWidth="1"/>
    <col min="7" max="7" width="14.125" style="54" customWidth="1"/>
    <col min="8" max="16384" width="10.875" hidden="1"/>
  </cols>
  <sheetData>
    <row r="1" spans="1:7" ht="21">
      <c r="A1" s="123"/>
      <c r="B1" s="135"/>
      <c r="C1" s="130" t="s">
        <v>0</v>
      </c>
      <c r="D1" s="142"/>
      <c r="E1" s="142"/>
      <c r="F1" s="142"/>
      <c r="G1" s="131"/>
    </row>
    <row r="2" spans="1:7" ht="21">
      <c r="A2" s="125"/>
      <c r="B2" s="136"/>
      <c r="C2" s="120"/>
      <c r="D2" s="121"/>
      <c r="E2" s="121"/>
      <c r="F2" s="121"/>
      <c r="G2" s="122"/>
    </row>
    <row r="3" spans="1:7" ht="19.5">
      <c r="A3" s="125"/>
      <c r="B3" s="136"/>
      <c r="C3" s="94" t="s">
        <v>1</v>
      </c>
      <c r="D3" s="95"/>
      <c r="E3" s="95"/>
      <c r="F3" s="96"/>
      <c r="G3" s="143" t="s">
        <v>32</v>
      </c>
    </row>
    <row r="4" spans="1:7" ht="19.5">
      <c r="A4" s="125"/>
      <c r="B4" s="136"/>
      <c r="C4" s="94" t="s">
        <v>33</v>
      </c>
      <c r="D4" s="95"/>
      <c r="E4" s="95"/>
      <c r="F4" s="96"/>
      <c r="G4" s="143"/>
    </row>
    <row r="5" spans="1:7" ht="20.25" thickBot="1">
      <c r="A5" s="137"/>
      <c r="B5" s="138"/>
      <c r="C5" s="139" t="s">
        <v>34</v>
      </c>
      <c r="D5" s="140"/>
      <c r="E5" s="140"/>
      <c r="F5" s="141"/>
      <c r="G5" s="144"/>
    </row>
    <row r="6" spans="1:7" ht="20.25" thickTop="1">
      <c r="A6" s="44" t="s">
        <v>35</v>
      </c>
      <c r="B6" s="132" t="s">
        <v>36</v>
      </c>
      <c r="C6" s="132"/>
      <c r="D6" s="45"/>
      <c r="E6" s="133" t="s">
        <v>37</v>
      </c>
      <c r="F6" s="133"/>
      <c r="G6" s="134" t="s">
        <v>38</v>
      </c>
    </row>
    <row r="7" spans="1:7" ht="17.100000000000001" customHeight="1">
      <c r="A7" s="19" t="s">
        <v>39</v>
      </c>
      <c r="B7" s="46"/>
      <c r="C7" s="46"/>
      <c r="D7" s="46"/>
      <c r="E7" s="47"/>
      <c r="F7" s="47"/>
      <c r="G7" s="134"/>
    </row>
    <row r="8" spans="1:7" ht="18" customHeight="1">
      <c r="A8" s="44" t="str">
        <f>候選新聞標題及簡介!A6</f>
        <v>新聞編號</v>
      </c>
      <c r="B8" s="48" t="s">
        <v>40</v>
      </c>
      <c r="C8" s="48" t="s">
        <v>40</v>
      </c>
      <c r="D8" s="49"/>
      <c r="E8" s="48" t="s">
        <v>40</v>
      </c>
      <c r="F8" s="48" t="s">
        <v>40</v>
      </c>
      <c r="G8" s="134"/>
    </row>
    <row r="9" spans="1:7" ht="19.5">
      <c r="A9" s="19">
        <f>候選新聞標題及簡介!A7</f>
        <v>1</v>
      </c>
      <c r="B9" s="8"/>
      <c r="C9" s="8"/>
      <c r="D9" s="8"/>
      <c r="E9" s="8"/>
      <c r="F9" s="8"/>
      <c r="G9" s="55">
        <f>SUM(B9:C9,E9:F9)</f>
        <v>0</v>
      </c>
    </row>
    <row r="10" spans="1:7" ht="19.5">
      <c r="A10" s="19">
        <f>候選新聞標題及簡介!A8</f>
        <v>2</v>
      </c>
      <c r="B10" s="8"/>
      <c r="C10" s="8"/>
      <c r="D10" s="8"/>
      <c r="E10" s="8"/>
      <c r="F10" s="8"/>
      <c r="G10" s="55">
        <f t="shared" ref="G10:G38" si="0">SUM(B10:C10,E10:F10)</f>
        <v>0</v>
      </c>
    </row>
    <row r="11" spans="1:7" ht="19.5">
      <c r="A11" s="19">
        <f>候選新聞標題及簡介!A9</f>
        <v>3</v>
      </c>
      <c r="B11" s="8"/>
      <c r="C11" s="8"/>
      <c r="D11" s="8"/>
      <c r="E11" s="8"/>
      <c r="F11" s="8"/>
      <c r="G11" s="55">
        <f t="shared" si="0"/>
        <v>0</v>
      </c>
    </row>
    <row r="12" spans="1:7" ht="19.5">
      <c r="A12" s="19">
        <f>候選新聞標題及簡介!A10</f>
        <v>4</v>
      </c>
      <c r="B12" s="8"/>
      <c r="C12" s="8"/>
      <c r="D12" s="8"/>
      <c r="E12" s="8"/>
      <c r="F12" s="8"/>
      <c r="G12" s="55">
        <f t="shared" si="0"/>
        <v>0</v>
      </c>
    </row>
    <row r="13" spans="1:7" ht="19.5">
      <c r="A13" s="19">
        <f>候選新聞標題及簡介!A11</f>
        <v>5</v>
      </c>
      <c r="B13" s="8"/>
      <c r="C13" s="8"/>
      <c r="D13" s="8"/>
      <c r="E13" s="8"/>
      <c r="F13" s="8"/>
      <c r="G13" s="55">
        <f t="shared" si="0"/>
        <v>0</v>
      </c>
    </row>
    <row r="14" spans="1:7" ht="19.5">
      <c r="A14" s="19">
        <f>候選新聞標題及簡介!A12</f>
        <v>6</v>
      </c>
      <c r="B14" s="8"/>
      <c r="C14" s="8"/>
      <c r="D14" s="8"/>
      <c r="E14" s="8"/>
      <c r="F14" s="8"/>
      <c r="G14" s="55">
        <f t="shared" si="0"/>
        <v>0</v>
      </c>
    </row>
    <row r="15" spans="1:7" ht="19.5">
      <c r="A15" s="19">
        <f>候選新聞標題及簡介!A13</f>
        <v>7</v>
      </c>
      <c r="B15" s="8"/>
      <c r="C15" s="8"/>
      <c r="D15" s="8"/>
      <c r="E15" s="8"/>
      <c r="F15" s="8"/>
      <c r="G15" s="55">
        <f>SUM(B15:C15,E15:F15)</f>
        <v>0</v>
      </c>
    </row>
    <row r="16" spans="1:7" ht="19.5">
      <c r="A16" s="19">
        <f>候選新聞標題及簡介!A14</f>
        <v>8</v>
      </c>
      <c r="B16" s="8"/>
      <c r="C16" s="8"/>
      <c r="D16" s="8"/>
      <c r="E16" s="8"/>
      <c r="F16" s="8"/>
      <c r="G16" s="55">
        <f t="shared" si="0"/>
        <v>0</v>
      </c>
    </row>
    <row r="17" spans="1:7" ht="19.5">
      <c r="A17" s="19">
        <f>候選新聞標題及簡介!A15</f>
        <v>9</v>
      </c>
      <c r="B17" s="8"/>
      <c r="C17" s="8"/>
      <c r="D17" s="8"/>
      <c r="E17" s="8"/>
      <c r="F17" s="8"/>
      <c r="G17" s="55">
        <f t="shared" si="0"/>
        <v>0</v>
      </c>
    </row>
    <row r="18" spans="1:7" s="18" customFormat="1" ht="20.25" thickBot="1">
      <c r="A18" s="20">
        <f>候選新聞標題及簡介!A16</f>
        <v>10</v>
      </c>
      <c r="B18" s="11"/>
      <c r="C18" s="11"/>
      <c r="D18" s="11"/>
      <c r="E18" s="11"/>
      <c r="F18" s="11"/>
      <c r="G18" s="56">
        <f t="shared" si="0"/>
        <v>0</v>
      </c>
    </row>
    <row r="19" spans="1:7" ht="19.5">
      <c r="A19" s="21">
        <f>候選新聞標題及簡介!A17</f>
        <v>11</v>
      </c>
      <c r="B19" s="10"/>
      <c r="C19" s="10"/>
      <c r="D19" s="10"/>
      <c r="E19" s="10"/>
      <c r="F19" s="10"/>
      <c r="G19" s="51">
        <f t="shared" si="0"/>
        <v>0</v>
      </c>
    </row>
    <row r="20" spans="1:7" ht="19.5">
      <c r="A20" s="19">
        <f>候選新聞標題及簡介!A18</f>
        <v>12</v>
      </c>
      <c r="B20" s="8"/>
      <c r="C20" s="8"/>
      <c r="D20" s="8"/>
      <c r="E20" s="8"/>
      <c r="F20" s="8"/>
      <c r="G20" s="55">
        <f t="shared" si="0"/>
        <v>0</v>
      </c>
    </row>
    <row r="21" spans="1:7" ht="19.5">
      <c r="A21" s="19">
        <f>候選新聞標題及簡介!A19</f>
        <v>13</v>
      </c>
      <c r="B21" s="8"/>
      <c r="C21" s="8"/>
      <c r="D21" s="8"/>
      <c r="E21" s="8"/>
      <c r="F21" s="8"/>
      <c r="G21" s="55">
        <f t="shared" si="0"/>
        <v>0</v>
      </c>
    </row>
    <row r="22" spans="1:7" ht="19.5">
      <c r="A22" s="19">
        <f>候選新聞標題及簡介!A20</f>
        <v>14</v>
      </c>
      <c r="B22" s="8"/>
      <c r="C22" s="8"/>
      <c r="D22" s="8"/>
      <c r="E22" s="8"/>
      <c r="F22" s="8"/>
      <c r="G22" s="55">
        <f t="shared" si="0"/>
        <v>0</v>
      </c>
    </row>
    <row r="23" spans="1:7" ht="19.5">
      <c r="A23" s="19">
        <f>候選新聞標題及簡介!A21</f>
        <v>15</v>
      </c>
      <c r="B23" s="8"/>
      <c r="C23" s="8"/>
      <c r="D23" s="8"/>
      <c r="E23" s="8"/>
      <c r="F23" s="8"/>
      <c r="G23" s="55">
        <f t="shared" si="0"/>
        <v>0</v>
      </c>
    </row>
    <row r="24" spans="1:7" ht="19.5">
      <c r="A24" s="19">
        <f>候選新聞標題及簡介!A22</f>
        <v>16</v>
      </c>
      <c r="B24" s="8"/>
      <c r="C24" s="8"/>
      <c r="D24" s="8"/>
      <c r="E24" s="8"/>
      <c r="F24" s="8"/>
      <c r="G24" s="55">
        <f t="shared" si="0"/>
        <v>0</v>
      </c>
    </row>
    <row r="25" spans="1:7" ht="19.5">
      <c r="A25" s="19">
        <f>候選新聞標題及簡介!A23</f>
        <v>17</v>
      </c>
      <c r="B25" s="8"/>
      <c r="C25" s="8"/>
      <c r="D25" s="8"/>
      <c r="E25" s="8"/>
      <c r="F25" s="8"/>
      <c r="G25" s="55">
        <f t="shared" si="0"/>
        <v>0</v>
      </c>
    </row>
    <row r="26" spans="1:7" ht="19.5">
      <c r="A26" s="19">
        <f>候選新聞標題及簡介!A24</f>
        <v>18</v>
      </c>
      <c r="B26" s="8"/>
      <c r="C26" s="8"/>
      <c r="D26" s="8"/>
      <c r="E26" s="8"/>
      <c r="F26" s="8"/>
      <c r="G26" s="55">
        <f t="shared" si="0"/>
        <v>0</v>
      </c>
    </row>
    <row r="27" spans="1:7" ht="19.5">
      <c r="A27" s="19">
        <f>候選新聞標題及簡介!A25</f>
        <v>19</v>
      </c>
      <c r="B27" s="8"/>
      <c r="C27" s="8"/>
      <c r="D27" s="8"/>
      <c r="E27" s="8"/>
      <c r="F27" s="8"/>
      <c r="G27" s="55">
        <f t="shared" si="0"/>
        <v>0</v>
      </c>
    </row>
    <row r="28" spans="1:7" s="18" customFormat="1" ht="20.25" thickBot="1">
      <c r="A28" s="20">
        <f>候選新聞標題及簡介!A26</f>
        <v>20</v>
      </c>
      <c r="B28" s="11"/>
      <c r="C28" s="11"/>
      <c r="D28" s="11"/>
      <c r="E28" s="11"/>
      <c r="F28" s="11"/>
      <c r="G28" s="56">
        <f t="shared" si="0"/>
        <v>0</v>
      </c>
    </row>
    <row r="29" spans="1:7" ht="19.5">
      <c r="A29" s="21">
        <f>候選新聞標題及簡介!A27</f>
        <v>21</v>
      </c>
      <c r="B29" s="10"/>
      <c r="C29" s="10"/>
      <c r="D29" s="10"/>
      <c r="E29" s="10"/>
      <c r="F29" s="10"/>
      <c r="G29" s="51">
        <f t="shared" si="0"/>
        <v>0</v>
      </c>
    </row>
    <row r="30" spans="1:7" ht="19.5">
      <c r="A30" s="19">
        <f>候選新聞標題及簡介!A28</f>
        <v>22</v>
      </c>
      <c r="B30" s="8"/>
      <c r="C30" s="8"/>
      <c r="D30" s="8"/>
      <c r="E30" s="8"/>
      <c r="F30" s="8"/>
      <c r="G30" s="55">
        <f t="shared" si="0"/>
        <v>0</v>
      </c>
    </row>
    <row r="31" spans="1:7" ht="19.5">
      <c r="A31" s="19">
        <f>候選新聞標題及簡介!A29</f>
        <v>23</v>
      </c>
      <c r="B31" s="8"/>
      <c r="C31" s="8"/>
      <c r="D31" s="8"/>
      <c r="E31" s="8"/>
      <c r="F31" s="8"/>
      <c r="G31" s="55">
        <f t="shared" si="0"/>
        <v>0</v>
      </c>
    </row>
    <row r="32" spans="1:7" ht="19.5">
      <c r="A32" s="19">
        <f>候選新聞標題及簡介!A30</f>
        <v>24</v>
      </c>
      <c r="B32" s="8"/>
      <c r="C32" s="8"/>
      <c r="D32" s="8"/>
      <c r="E32" s="8"/>
      <c r="F32" s="8"/>
      <c r="G32" s="55">
        <f t="shared" si="0"/>
        <v>0</v>
      </c>
    </row>
    <row r="33" spans="1:7" ht="19.5">
      <c r="A33" s="19">
        <f>候選新聞標題及簡介!A31</f>
        <v>25</v>
      </c>
      <c r="B33" s="8"/>
      <c r="C33" s="8"/>
      <c r="D33" s="8"/>
      <c r="E33" s="8"/>
      <c r="F33" s="8"/>
      <c r="G33" s="55">
        <f t="shared" si="0"/>
        <v>0</v>
      </c>
    </row>
    <row r="34" spans="1:7" ht="19.5">
      <c r="A34" s="19">
        <f>候選新聞標題及簡介!A32</f>
        <v>26</v>
      </c>
      <c r="B34" s="8"/>
      <c r="C34" s="8"/>
      <c r="D34" s="8"/>
      <c r="E34" s="8"/>
      <c r="F34" s="8"/>
      <c r="G34" s="55">
        <f t="shared" si="0"/>
        <v>0</v>
      </c>
    </row>
    <row r="35" spans="1:7" ht="19.5">
      <c r="A35" s="19">
        <f>候選新聞標題及簡介!A33</f>
        <v>27</v>
      </c>
      <c r="B35" s="8"/>
      <c r="C35" s="8"/>
      <c r="D35" s="8"/>
      <c r="E35" s="8"/>
      <c r="F35" s="8"/>
      <c r="G35" s="55">
        <f t="shared" si="0"/>
        <v>0</v>
      </c>
    </row>
    <row r="36" spans="1:7" ht="19.5">
      <c r="A36" s="19">
        <f>候選新聞標題及簡介!A34</f>
        <v>28</v>
      </c>
      <c r="B36" s="8"/>
      <c r="C36" s="8"/>
      <c r="D36" s="8"/>
      <c r="E36" s="8"/>
      <c r="F36" s="8"/>
      <c r="G36" s="55">
        <f t="shared" si="0"/>
        <v>0</v>
      </c>
    </row>
    <row r="37" spans="1:7" ht="19.5">
      <c r="A37" s="19">
        <f>候選新聞標題及簡介!A35</f>
        <v>29</v>
      </c>
      <c r="B37" s="8"/>
      <c r="C37" s="8"/>
      <c r="D37" s="8"/>
      <c r="E37" s="8"/>
      <c r="F37" s="8"/>
      <c r="G37" s="55">
        <f t="shared" si="0"/>
        <v>0</v>
      </c>
    </row>
    <row r="38" spans="1:7" s="17" customFormat="1" ht="20.25" thickBot="1">
      <c r="A38" s="22">
        <f>候選新聞標題及簡介!A36</f>
        <v>30</v>
      </c>
      <c r="B38" s="9"/>
      <c r="C38" s="9"/>
      <c r="D38" s="9"/>
      <c r="E38" s="9"/>
      <c r="F38" s="9"/>
      <c r="G38" s="57">
        <f t="shared" si="0"/>
        <v>0</v>
      </c>
    </row>
    <row r="39" spans="1:7" ht="20.25" thickTop="1">
      <c r="A39" s="44" t="s">
        <v>41</v>
      </c>
      <c r="B39" s="50">
        <f>SUM(B9:B38)</f>
        <v>0</v>
      </c>
      <c r="C39" s="50">
        <f>SUM(C9:C38)</f>
        <v>0</v>
      </c>
      <c r="D39" s="58"/>
      <c r="E39" s="50">
        <f>SUM(E9:E38)</f>
        <v>0</v>
      </c>
      <c r="F39" s="50">
        <f>SUM(F9:F38)</f>
        <v>0</v>
      </c>
      <c r="G39" s="51">
        <f>SUM(B39:C39,E39:F39)</f>
        <v>0</v>
      </c>
    </row>
    <row r="40" spans="1:7" ht="19.5" hidden="1"/>
    <row r="41" spans="1:7" ht="19.5" hidden="1"/>
    <row r="42" spans="1:7" ht="19.5" hidden="1"/>
    <row r="43" spans="1:7" ht="19.5" hidden="1"/>
  </sheetData>
  <sheetProtection selectLockedCells="1" selectUnlockedCells="1"/>
  <mergeCells count="10">
    <mergeCell ref="B6:C6"/>
    <mergeCell ref="E6:F6"/>
    <mergeCell ref="G6:G8"/>
    <mergeCell ref="A1:B5"/>
    <mergeCell ref="C2:G2"/>
    <mergeCell ref="C4:F4"/>
    <mergeCell ref="C5:F5"/>
    <mergeCell ref="C1:G1"/>
    <mergeCell ref="C3:F3"/>
    <mergeCell ref="G3:G5"/>
  </mergeCells>
  <phoneticPr fontId="2" type="noConversion"/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workbookViewId="0">
      <selection activeCell="B15" sqref="B15:D15"/>
    </sheetView>
  </sheetViews>
  <sheetFormatPr defaultColWidth="0" defaultRowHeight="16.5" zeroHeight="1"/>
  <cols>
    <col min="1" max="1" width="14.5" style="14" bestFit="1" customWidth="1"/>
    <col min="2" max="4" width="10.875" style="14" customWidth="1"/>
    <col min="5" max="5" width="15.5" style="1" customWidth="1"/>
    <col min="6" max="7" width="10.875" style="14" customWidth="1"/>
    <col min="8" max="8" width="10.625" style="14" customWidth="1"/>
    <col min="9" max="9" width="14.625" style="14" customWidth="1"/>
    <col min="10" max="10" width="25.875" style="14" customWidth="1"/>
    <col min="11" max="11" width="97.5" style="14" customWidth="1"/>
    <col min="12" max="16384" width="10.875" style="14" hidden="1"/>
  </cols>
  <sheetData>
    <row r="1" spans="1:11">
      <c r="B1" s="154"/>
      <c r="C1" s="154"/>
      <c r="D1" s="154"/>
    </row>
    <row r="2" spans="1:11" ht="23.1" customHeight="1">
      <c r="A2" s="146" t="s">
        <v>42</v>
      </c>
      <c r="B2" s="147"/>
      <c r="C2" s="147"/>
      <c r="D2" s="148"/>
      <c r="E2" s="2"/>
      <c r="G2" s="152" t="s">
        <v>43</v>
      </c>
      <c r="H2" s="152"/>
      <c r="I2" s="152"/>
      <c r="J2" s="152"/>
      <c r="K2" s="152"/>
    </row>
    <row r="3" spans="1:11" ht="23.1" customHeight="1">
      <c r="A3" s="2"/>
      <c r="B3" s="2"/>
      <c r="C3" s="2"/>
      <c r="D3" s="2" t="s">
        <v>44</v>
      </c>
      <c r="E3" s="2" t="s">
        <v>45</v>
      </c>
      <c r="G3" s="2" t="s">
        <v>28</v>
      </c>
      <c r="H3" s="2" t="s">
        <v>40</v>
      </c>
      <c r="I3" s="2" t="s">
        <v>46</v>
      </c>
      <c r="J3" s="2" t="s">
        <v>29</v>
      </c>
      <c r="K3" s="2" t="s">
        <v>47</v>
      </c>
    </row>
    <row r="4" spans="1:11" ht="23.1" customHeight="1">
      <c r="A4" s="2" t="s">
        <v>22</v>
      </c>
      <c r="B4" s="2">
        <f>學校資料!B23</f>
        <v>0</v>
      </c>
      <c r="C4" s="2">
        <f>學校資料!E23</f>
        <v>0</v>
      </c>
      <c r="D4" s="12"/>
      <c r="E4" s="149"/>
      <c r="G4" s="2">
        <f>票數!A9</f>
        <v>1</v>
      </c>
      <c r="H4" s="2">
        <f>票數!G9</f>
        <v>0</v>
      </c>
      <c r="I4" s="2">
        <f>RANK($H$4:$H$33,$H$4:$H$33,1)</f>
        <v>1</v>
      </c>
      <c r="J4" s="3">
        <f>候選新聞標題及簡介!B7</f>
        <v>0</v>
      </c>
      <c r="K4" s="3">
        <f>候選新聞標題及簡介!C7</f>
        <v>0</v>
      </c>
    </row>
    <row r="5" spans="1:11" ht="23.1" customHeight="1">
      <c r="A5" s="2" t="s">
        <v>23</v>
      </c>
      <c r="B5" s="13">
        <f>學校資料!B24</f>
        <v>0</v>
      </c>
      <c r="C5" s="2">
        <f>學校資料!E24</f>
        <v>0</v>
      </c>
      <c r="D5" s="13">
        <f>B5+C5</f>
        <v>0</v>
      </c>
      <c r="E5" s="150"/>
      <c r="G5" s="2">
        <f>票數!A10</f>
        <v>2</v>
      </c>
      <c r="H5" s="2">
        <f>票數!G10</f>
        <v>0</v>
      </c>
      <c r="I5" s="2">
        <f t="shared" ref="I5:I33" si="0">RANK($H$4:$H$33,$H$4:$H$33,1)</f>
        <v>1</v>
      </c>
      <c r="J5" s="3">
        <f>候選新聞標題及簡介!B8</f>
        <v>0</v>
      </c>
      <c r="K5" s="3">
        <f>候選新聞標題及簡介!C8</f>
        <v>0</v>
      </c>
    </row>
    <row r="6" spans="1:11" ht="23.1" customHeight="1">
      <c r="A6" s="2" t="s">
        <v>48</v>
      </c>
      <c r="B6" s="13">
        <f>學校資料!B25</f>
        <v>0</v>
      </c>
      <c r="C6" s="2">
        <f>學校資料!E25</f>
        <v>0</v>
      </c>
      <c r="D6" s="13">
        <f t="shared" ref="D6:D10" si="1">B6+C6</f>
        <v>0</v>
      </c>
      <c r="E6" s="151"/>
      <c r="G6" s="2">
        <f>票數!A11</f>
        <v>3</v>
      </c>
      <c r="H6" s="2">
        <f>票數!G11</f>
        <v>0</v>
      </c>
      <c r="I6" s="2">
        <f t="shared" si="0"/>
        <v>1</v>
      </c>
      <c r="J6" s="3">
        <f>候選新聞標題及簡介!B9</f>
        <v>0</v>
      </c>
      <c r="K6" s="3">
        <f>候選新聞標題及簡介!C9</f>
        <v>0</v>
      </c>
    </row>
    <row r="7" spans="1:11" ht="23.1" customHeight="1">
      <c r="A7" s="146"/>
      <c r="B7" s="147"/>
      <c r="C7" s="147"/>
      <c r="D7" s="147"/>
      <c r="E7" s="148"/>
      <c r="G7" s="2">
        <f>票數!A12</f>
        <v>4</v>
      </c>
      <c r="H7" s="2">
        <f>票數!G12</f>
        <v>0</v>
      </c>
      <c r="I7" s="2">
        <f t="shared" si="0"/>
        <v>1</v>
      </c>
      <c r="J7" s="3">
        <f>候選新聞標題及簡介!B10</f>
        <v>0</v>
      </c>
      <c r="K7" s="3">
        <f>候選新聞標題及簡介!C10</f>
        <v>0</v>
      </c>
    </row>
    <row r="8" spans="1:11" ht="23.1" customHeight="1">
      <c r="A8" s="2" t="s">
        <v>25</v>
      </c>
      <c r="B8" s="2">
        <f>學校資料!B27</f>
        <v>0</v>
      </c>
      <c r="C8" s="2">
        <f>學校資料!E27</f>
        <v>0</v>
      </c>
      <c r="D8" s="12"/>
      <c r="E8" s="149"/>
      <c r="G8" s="2">
        <f>票數!A13</f>
        <v>5</v>
      </c>
      <c r="H8" s="2">
        <f>票數!G13</f>
        <v>0</v>
      </c>
      <c r="I8" s="2">
        <f t="shared" si="0"/>
        <v>1</v>
      </c>
      <c r="J8" s="3">
        <f>候選新聞標題及簡介!B11</f>
        <v>0</v>
      </c>
      <c r="K8" s="3">
        <f>候選新聞標題及簡介!C11</f>
        <v>0</v>
      </c>
    </row>
    <row r="9" spans="1:11" ht="23.1" customHeight="1">
      <c r="A9" s="2" t="s">
        <v>23</v>
      </c>
      <c r="B9" s="13">
        <f>學校資料!B28</f>
        <v>0</v>
      </c>
      <c r="C9" s="2">
        <f>學校資料!E28</f>
        <v>0</v>
      </c>
      <c r="D9" s="13">
        <f t="shared" si="1"/>
        <v>0</v>
      </c>
      <c r="E9" s="150"/>
      <c r="G9" s="2">
        <f>票數!A14</f>
        <v>6</v>
      </c>
      <c r="H9" s="2">
        <f>票數!G14</f>
        <v>0</v>
      </c>
      <c r="I9" s="2">
        <f t="shared" si="0"/>
        <v>1</v>
      </c>
      <c r="J9" s="3">
        <f>候選新聞標題及簡介!B12</f>
        <v>0</v>
      </c>
      <c r="K9" s="3">
        <f>候選新聞標題及簡介!C12</f>
        <v>0</v>
      </c>
    </row>
    <row r="10" spans="1:11" ht="23.1" customHeight="1">
      <c r="A10" s="2" t="s">
        <v>48</v>
      </c>
      <c r="B10" s="13">
        <f>學校資料!B31</f>
        <v>0</v>
      </c>
      <c r="C10" s="2">
        <f>學校資料!E31</f>
        <v>0</v>
      </c>
      <c r="D10" s="13">
        <f t="shared" si="1"/>
        <v>0</v>
      </c>
      <c r="E10" s="151"/>
      <c r="G10" s="2">
        <f>票數!A15</f>
        <v>7</v>
      </c>
      <c r="H10" s="2">
        <f>票數!G15</f>
        <v>0</v>
      </c>
      <c r="I10" s="2">
        <f t="shared" si="0"/>
        <v>1</v>
      </c>
      <c r="J10" s="3">
        <f>候選新聞標題及簡介!B13</f>
        <v>0</v>
      </c>
      <c r="K10" s="3">
        <f>候選新聞標題及簡介!C13</f>
        <v>0</v>
      </c>
    </row>
    <row r="11" spans="1:11" ht="23.1" customHeight="1">
      <c r="A11" s="146"/>
      <c r="B11" s="147"/>
      <c r="C11" s="147"/>
      <c r="D11" s="147"/>
      <c r="E11" s="148"/>
      <c r="G11" s="2">
        <f>票數!A16</f>
        <v>8</v>
      </c>
      <c r="H11" s="2">
        <f>票數!G16</f>
        <v>0</v>
      </c>
      <c r="I11" s="2">
        <f t="shared" si="0"/>
        <v>1</v>
      </c>
      <c r="J11" s="3">
        <f>候選新聞標題及簡介!B14</f>
        <v>0</v>
      </c>
      <c r="K11" s="3">
        <f>候選新聞標題及簡介!C14</f>
        <v>0</v>
      </c>
    </row>
    <row r="12" spans="1:11" ht="23.1" customHeight="1">
      <c r="A12" s="2" t="s">
        <v>49</v>
      </c>
      <c r="B12" s="155" t="e">
        <f>D5/D6</f>
        <v>#DIV/0!</v>
      </c>
      <c r="C12" s="155"/>
      <c r="D12" s="155"/>
      <c r="E12" s="2" t="e">
        <f>IF(B12&lt;100%,"PASS","ERROR")</f>
        <v>#DIV/0!</v>
      </c>
      <c r="G12" s="2">
        <f>票數!A17</f>
        <v>9</v>
      </c>
      <c r="H12" s="2">
        <f>票數!G17</f>
        <v>0</v>
      </c>
      <c r="I12" s="2">
        <f t="shared" si="0"/>
        <v>1</v>
      </c>
      <c r="J12" s="3">
        <f>候選新聞標題及簡介!B15</f>
        <v>0</v>
      </c>
      <c r="K12" s="3">
        <f>候選新聞標題及簡介!C15</f>
        <v>0</v>
      </c>
    </row>
    <row r="13" spans="1:11" ht="23.1" customHeight="1">
      <c r="A13" s="2" t="s">
        <v>50</v>
      </c>
      <c r="B13" s="155" t="e">
        <f>D9/D10</f>
        <v>#DIV/0!</v>
      </c>
      <c r="C13" s="155"/>
      <c r="D13" s="155"/>
      <c r="E13" s="2" t="e">
        <f>IF(B13&lt;100%,"PASS","ERROR")</f>
        <v>#DIV/0!</v>
      </c>
      <c r="G13" s="2">
        <f>票數!A18</f>
        <v>10</v>
      </c>
      <c r="H13" s="2">
        <f>票數!G18</f>
        <v>0</v>
      </c>
      <c r="I13" s="2">
        <f t="shared" si="0"/>
        <v>1</v>
      </c>
      <c r="J13" s="3">
        <f>候選新聞標題及簡介!B16</f>
        <v>0</v>
      </c>
      <c r="K13" s="3">
        <f>候選新聞標題及簡介!C16</f>
        <v>0</v>
      </c>
    </row>
    <row r="14" spans="1:11" ht="23.1" customHeight="1">
      <c r="A14" s="2" t="s">
        <v>51</v>
      </c>
      <c r="B14" s="156">
        <f>D5+D9</f>
        <v>0</v>
      </c>
      <c r="C14" s="157"/>
      <c r="D14" s="158"/>
      <c r="E14" s="2" t="str">
        <f>IF(B14&gt;B15,"ERROR","PASS")</f>
        <v>PASS</v>
      </c>
      <c r="G14" s="2">
        <f>票數!A19</f>
        <v>11</v>
      </c>
      <c r="H14" s="2">
        <f>票數!G19</f>
        <v>0</v>
      </c>
      <c r="I14" s="2">
        <f t="shared" si="0"/>
        <v>1</v>
      </c>
      <c r="J14" s="3">
        <f>候選新聞標題及簡介!B17</f>
        <v>0</v>
      </c>
      <c r="K14" s="3">
        <f>候選新聞標題及簡介!C17</f>
        <v>0</v>
      </c>
    </row>
    <row r="15" spans="1:11" ht="23.1" customHeight="1">
      <c r="A15" s="2" t="s">
        <v>14</v>
      </c>
      <c r="B15" s="153">
        <f>學校資料!B15</f>
        <v>0</v>
      </c>
      <c r="C15" s="153"/>
      <c r="D15" s="153"/>
      <c r="E15" s="2" t="str">
        <f>IF(B15&gt;=B14,"PASS","ERROR")</f>
        <v>PASS</v>
      </c>
      <c r="G15" s="2">
        <f>票數!A20</f>
        <v>12</v>
      </c>
      <c r="H15" s="2">
        <f>票數!G20</f>
        <v>0</v>
      </c>
      <c r="I15" s="2">
        <f t="shared" si="0"/>
        <v>1</v>
      </c>
      <c r="J15" s="3">
        <f>候選新聞標題及簡介!B18</f>
        <v>0</v>
      </c>
      <c r="K15" s="3">
        <f>候選新聞標題及簡介!C18</f>
        <v>0</v>
      </c>
    </row>
    <row r="16" spans="1:11" ht="23.1" customHeight="1">
      <c r="A16" s="2" t="s">
        <v>52</v>
      </c>
      <c r="B16" s="155" t="e">
        <f>B14/B15</f>
        <v>#DIV/0!</v>
      </c>
      <c r="C16" s="155"/>
      <c r="D16" s="155"/>
      <c r="E16" s="2" t="e">
        <f>IF(B16&lt;100%,"PASS","ERROR")</f>
        <v>#DIV/0!</v>
      </c>
      <c r="G16" s="2">
        <f>票數!A21</f>
        <v>13</v>
      </c>
      <c r="H16" s="2">
        <f>票數!G21</f>
        <v>0</v>
      </c>
      <c r="I16" s="2">
        <f t="shared" si="0"/>
        <v>1</v>
      </c>
      <c r="J16" s="3">
        <f>候選新聞標題及簡介!B19</f>
        <v>0</v>
      </c>
      <c r="K16" s="3">
        <f>候選新聞標題及簡介!C19</f>
        <v>0</v>
      </c>
    </row>
    <row r="17" spans="1:11" ht="23.1" customHeight="1">
      <c r="A17" s="1"/>
      <c r="B17" s="16"/>
      <c r="C17" s="16"/>
      <c r="D17" s="16"/>
      <c r="G17" s="2">
        <f>票數!A22</f>
        <v>14</v>
      </c>
      <c r="H17" s="2">
        <f>票數!G22</f>
        <v>0</v>
      </c>
      <c r="I17" s="2">
        <f t="shared" si="0"/>
        <v>1</v>
      </c>
      <c r="J17" s="3">
        <f>候選新聞標題及簡介!B20</f>
        <v>0</v>
      </c>
      <c r="K17" s="3">
        <f>候選新聞標題及簡介!C20</f>
        <v>0</v>
      </c>
    </row>
    <row r="18" spans="1:11" ht="23.1" customHeight="1">
      <c r="A18" s="152" t="s">
        <v>53</v>
      </c>
      <c r="B18" s="152"/>
      <c r="C18" s="152"/>
      <c r="D18" s="152"/>
      <c r="E18" s="152"/>
      <c r="G18" s="2">
        <f>票數!A23</f>
        <v>15</v>
      </c>
      <c r="H18" s="2">
        <f>票數!G23</f>
        <v>0</v>
      </c>
      <c r="I18" s="2">
        <f t="shared" si="0"/>
        <v>1</v>
      </c>
      <c r="J18" s="3">
        <f>候選新聞標題及簡介!B21</f>
        <v>0</v>
      </c>
      <c r="K18" s="3">
        <f>候選新聞標題及簡介!C21</f>
        <v>0</v>
      </c>
    </row>
    <row r="19" spans="1:11" ht="23.1" customHeight="1">
      <c r="A19" s="2" t="s">
        <v>54</v>
      </c>
      <c r="B19" s="152">
        <f>學校資料!B13</f>
        <v>0</v>
      </c>
      <c r="C19" s="152"/>
      <c r="D19" s="152"/>
      <c r="E19" s="152"/>
      <c r="G19" s="2">
        <f>票數!A24</f>
        <v>16</v>
      </c>
      <c r="H19" s="2">
        <f>票數!G24</f>
        <v>0</v>
      </c>
      <c r="I19" s="2">
        <f t="shared" si="0"/>
        <v>1</v>
      </c>
      <c r="J19" s="3">
        <f>候選新聞標題及簡介!B22</f>
        <v>0</v>
      </c>
      <c r="K19" s="3">
        <f>候選新聞標題及簡介!C22</f>
        <v>0</v>
      </c>
    </row>
    <row r="20" spans="1:11" ht="23.1" customHeight="1">
      <c r="A20" s="2" t="s">
        <v>55</v>
      </c>
      <c r="B20" s="147">
        <f>學校資料!B14</f>
        <v>0</v>
      </c>
      <c r="C20" s="147"/>
      <c r="D20" s="147"/>
      <c r="E20" s="148"/>
      <c r="G20" s="2">
        <f>票數!A25</f>
        <v>17</v>
      </c>
      <c r="H20" s="2">
        <f>票數!G25</f>
        <v>0</v>
      </c>
      <c r="I20" s="2">
        <f t="shared" si="0"/>
        <v>1</v>
      </c>
      <c r="J20" s="3">
        <f>候選新聞標題及簡介!B23</f>
        <v>0</v>
      </c>
      <c r="K20" s="3">
        <f>候選新聞標題及簡介!C23</f>
        <v>0</v>
      </c>
    </row>
    <row r="21" spans="1:11" ht="23.1" customHeight="1">
      <c r="A21" s="146" t="str">
        <f>學校資料!A16</f>
        <v>負責老師資料</v>
      </c>
      <c r="B21" s="147"/>
      <c r="C21" s="147"/>
      <c r="D21" s="147"/>
      <c r="E21" s="148"/>
      <c r="G21" s="2">
        <f>票數!A26</f>
        <v>18</v>
      </c>
      <c r="H21" s="2">
        <f>票數!G26</f>
        <v>0</v>
      </c>
      <c r="I21" s="2">
        <f t="shared" si="0"/>
        <v>1</v>
      </c>
      <c r="J21" s="3">
        <f>候選新聞標題及簡介!B24</f>
        <v>0</v>
      </c>
      <c r="K21" s="3">
        <f>候選新聞標題及簡介!C24</f>
        <v>0</v>
      </c>
    </row>
    <row r="22" spans="1:11" ht="23.1" customHeight="1">
      <c r="A22" s="2" t="str">
        <f>學校資料!A17</f>
        <v>姓名</v>
      </c>
      <c r="B22" s="145">
        <f>學校資料!B17</f>
        <v>0</v>
      </c>
      <c r="C22" s="145"/>
      <c r="D22" s="145"/>
      <c r="E22" s="145"/>
      <c r="G22" s="2">
        <f>票數!A27</f>
        <v>19</v>
      </c>
      <c r="H22" s="2">
        <f>票數!G27</f>
        <v>0</v>
      </c>
      <c r="I22" s="2">
        <f t="shared" si="0"/>
        <v>1</v>
      </c>
      <c r="J22" s="3">
        <f>候選新聞標題及簡介!B25</f>
        <v>0</v>
      </c>
      <c r="K22" s="3">
        <f>候選新聞標題及簡介!C25</f>
        <v>0</v>
      </c>
    </row>
    <row r="23" spans="1:11" ht="23.1" customHeight="1">
      <c r="A23" s="2" t="str">
        <f>學校資料!A18</f>
        <v>職銜</v>
      </c>
      <c r="B23" s="145">
        <f>學校資料!B18</f>
        <v>0</v>
      </c>
      <c r="C23" s="145"/>
      <c r="D23" s="145"/>
      <c r="E23" s="145"/>
      <c r="G23" s="2">
        <f>票數!A28</f>
        <v>20</v>
      </c>
      <c r="H23" s="2">
        <f>票數!G28</f>
        <v>0</v>
      </c>
      <c r="I23" s="2">
        <f t="shared" si="0"/>
        <v>1</v>
      </c>
      <c r="J23" s="3">
        <f>候選新聞標題及簡介!B26</f>
        <v>0</v>
      </c>
      <c r="K23" s="3">
        <f>候選新聞標題及簡介!C26</f>
        <v>0</v>
      </c>
    </row>
    <row r="24" spans="1:11" ht="23.1" customHeight="1">
      <c r="A24" s="2" t="str">
        <f>學校資料!A19</f>
        <v>電話</v>
      </c>
      <c r="B24" s="145">
        <f>學校資料!B19</f>
        <v>0</v>
      </c>
      <c r="C24" s="145"/>
      <c r="D24" s="145"/>
      <c r="E24" s="145"/>
      <c r="G24" s="2">
        <f>票數!A29</f>
        <v>21</v>
      </c>
      <c r="H24" s="2">
        <f>票數!G29</f>
        <v>0</v>
      </c>
      <c r="I24" s="2">
        <f t="shared" si="0"/>
        <v>1</v>
      </c>
      <c r="J24" s="3">
        <f>候選新聞標題及簡介!B27</f>
        <v>0</v>
      </c>
      <c r="K24" s="3">
        <f>候選新聞標題及簡介!C27</f>
        <v>0</v>
      </c>
    </row>
    <row r="25" spans="1:11" ht="23.1" customHeight="1">
      <c r="A25" s="2" t="str">
        <f>學校資料!A20</f>
        <v>傳真</v>
      </c>
      <c r="B25" s="145">
        <f>學校資料!B20</f>
        <v>0</v>
      </c>
      <c r="C25" s="145"/>
      <c r="D25" s="145"/>
      <c r="E25" s="145"/>
      <c r="G25" s="2">
        <f>票數!A30</f>
        <v>22</v>
      </c>
      <c r="H25" s="2">
        <f>票數!G30</f>
        <v>0</v>
      </c>
      <c r="I25" s="2">
        <f t="shared" si="0"/>
        <v>1</v>
      </c>
      <c r="J25" s="3">
        <f>候選新聞標題及簡介!B28</f>
        <v>0</v>
      </c>
      <c r="K25" s="3">
        <f>候選新聞標題及簡介!C28</f>
        <v>0</v>
      </c>
    </row>
    <row r="26" spans="1:11" ht="23.1" customHeight="1">
      <c r="A26" s="2" t="str">
        <f>學校資料!A21</f>
        <v>電郵</v>
      </c>
      <c r="B26" s="145">
        <f>學校資料!B21</f>
        <v>0</v>
      </c>
      <c r="C26" s="145"/>
      <c r="D26" s="145"/>
      <c r="E26" s="145"/>
      <c r="G26" s="2">
        <f>票數!A31</f>
        <v>23</v>
      </c>
      <c r="H26" s="2">
        <f>票數!G31</f>
        <v>0</v>
      </c>
      <c r="I26" s="2">
        <f t="shared" si="0"/>
        <v>1</v>
      </c>
      <c r="J26" s="3">
        <f>候選新聞標題及簡介!B29</f>
        <v>0</v>
      </c>
      <c r="K26" s="3">
        <f>候選新聞標題及簡介!C29</f>
        <v>0</v>
      </c>
    </row>
    <row r="27" spans="1:11" ht="23.1" customHeight="1">
      <c r="A27" s="1"/>
      <c r="G27" s="2">
        <f>票數!A32</f>
        <v>24</v>
      </c>
      <c r="H27" s="2">
        <f>票數!G32</f>
        <v>0</v>
      </c>
      <c r="I27" s="2">
        <f t="shared" si="0"/>
        <v>1</v>
      </c>
      <c r="J27" s="3">
        <f>候選新聞標題及簡介!B30</f>
        <v>0</v>
      </c>
      <c r="K27" s="3">
        <f>候選新聞標題及簡介!C30</f>
        <v>0</v>
      </c>
    </row>
    <row r="28" spans="1:11" ht="23.1" customHeight="1">
      <c r="G28" s="2">
        <f>票數!A33</f>
        <v>25</v>
      </c>
      <c r="H28" s="2">
        <f>票數!G33</f>
        <v>0</v>
      </c>
      <c r="I28" s="2">
        <f t="shared" si="0"/>
        <v>1</v>
      </c>
      <c r="J28" s="3">
        <f>候選新聞標題及簡介!B31</f>
        <v>0</v>
      </c>
      <c r="K28" s="3">
        <f>候選新聞標題及簡介!C31</f>
        <v>0</v>
      </c>
    </row>
    <row r="29" spans="1:11" ht="23.1" customHeight="1">
      <c r="G29" s="2">
        <f>票數!A34</f>
        <v>26</v>
      </c>
      <c r="H29" s="2">
        <f>票數!G34</f>
        <v>0</v>
      </c>
      <c r="I29" s="2">
        <f t="shared" si="0"/>
        <v>1</v>
      </c>
      <c r="J29" s="3">
        <f>候選新聞標題及簡介!B32</f>
        <v>0</v>
      </c>
      <c r="K29" s="3">
        <f>候選新聞標題及簡介!C32</f>
        <v>0</v>
      </c>
    </row>
    <row r="30" spans="1:11" ht="23.1" customHeight="1">
      <c r="G30" s="2">
        <f>票數!A35</f>
        <v>27</v>
      </c>
      <c r="H30" s="2">
        <f>票數!G35</f>
        <v>0</v>
      </c>
      <c r="I30" s="2">
        <f t="shared" si="0"/>
        <v>1</v>
      </c>
      <c r="J30" s="3">
        <f>候選新聞標題及簡介!B33</f>
        <v>0</v>
      </c>
      <c r="K30" s="3">
        <f>候選新聞標題及簡介!C33</f>
        <v>0</v>
      </c>
    </row>
    <row r="31" spans="1:11" ht="23.1" customHeight="1">
      <c r="G31" s="2">
        <f>票數!A36</f>
        <v>28</v>
      </c>
      <c r="H31" s="2">
        <f>票數!G36</f>
        <v>0</v>
      </c>
      <c r="I31" s="2">
        <f t="shared" si="0"/>
        <v>1</v>
      </c>
      <c r="J31" s="3">
        <f>候選新聞標題及簡介!B34</f>
        <v>0</v>
      </c>
      <c r="K31" s="3">
        <f>候選新聞標題及簡介!C34</f>
        <v>0</v>
      </c>
    </row>
    <row r="32" spans="1:11" ht="23.1" customHeight="1">
      <c r="G32" s="2">
        <f>票數!A37</f>
        <v>29</v>
      </c>
      <c r="H32" s="2">
        <f>票數!G37</f>
        <v>0</v>
      </c>
      <c r="I32" s="2">
        <f t="shared" si="0"/>
        <v>1</v>
      </c>
      <c r="J32" s="3">
        <f>候選新聞標題及簡介!B35</f>
        <v>0</v>
      </c>
      <c r="K32" s="3">
        <f>候選新聞標題及簡介!C35</f>
        <v>0</v>
      </c>
    </row>
    <row r="33" spans="7:11" ht="23.1" customHeight="1">
      <c r="G33" s="2">
        <f>票數!A38</f>
        <v>30</v>
      </c>
      <c r="H33" s="2">
        <f>票數!G38</f>
        <v>0</v>
      </c>
      <c r="I33" s="2">
        <f t="shared" si="0"/>
        <v>1</v>
      </c>
      <c r="J33" s="3">
        <f>候選新聞標題及簡介!B36</f>
        <v>0</v>
      </c>
      <c r="K33" s="3">
        <f>候選新聞標題及簡介!C36</f>
        <v>0</v>
      </c>
    </row>
    <row r="34" spans="7:11" hidden="1">
      <c r="G34" s="1"/>
      <c r="H34" s="1"/>
      <c r="I34" s="1"/>
    </row>
    <row r="35" spans="7:11" hidden="1">
      <c r="I35" s="14" t="s">
        <v>56</v>
      </c>
    </row>
  </sheetData>
  <sheetProtection password="DE24" sheet="1" objects="1" scenarios="1"/>
  <mergeCells count="21">
    <mergeCell ref="B1:D1"/>
    <mergeCell ref="B12:D12"/>
    <mergeCell ref="B16:D16"/>
    <mergeCell ref="B13:D13"/>
    <mergeCell ref="B14:D14"/>
    <mergeCell ref="A2:D2"/>
    <mergeCell ref="A11:E11"/>
    <mergeCell ref="A7:E7"/>
    <mergeCell ref="A21:E21"/>
    <mergeCell ref="E4:E6"/>
    <mergeCell ref="E8:E10"/>
    <mergeCell ref="G2:K2"/>
    <mergeCell ref="A18:E18"/>
    <mergeCell ref="B19:E19"/>
    <mergeCell ref="B15:D15"/>
    <mergeCell ref="B20:E20"/>
    <mergeCell ref="B22:E22"/>
    <mergeCell ref="B23:E23"/>
    <mergeCell ref="B24:E24"/>
    <mergeCell ref="B25:E25"/>
    <mergeCell ref="B26:E26"/>
  </mergeCells>
  <phoneticPr fontId="2" type="noConversion"/>
  <pageMargins left="0.75" right="0.75" top="1" bottom="1" header="0.5" footer="0.5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c2ddbf-b5fd-4977-a32b-a642ac5bda24" xsi:nil="true"/>
    <lcf76f155ced4ddcb4097134ff3c332f xmlns="4d50be71-f5e3-4a1b-8279-75009dce11b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A502A790DEBA7F43B895645927BEA86E" ma:contentTypeVersion="18" ma:contentTypeDescription="建立新的文件。" ma:contentTypeScope="" ma:versionID="67373416c0e202152f314b6d89fcd44e">
  <xsd:schema xmlns:xsd="http://www.w3.org/2001/XMLSchema" xmlns:xs="http://www.w3.org/2001/XMLSchema" xmlns:p="http://schemas.microsoft.com/office/2006/metadata/properties" xmlns:ns2="4d50be71-f5e3-4a1b-8279-75009dce11ba" xmlns:ns3="5ec2ddbf-b5fd-4977-a32b-a642ac5bda24" targetNamespace="http://schemas.microsoft.com/office/2006/metadata/properties" ma:root="true" ma:fieldsID="e8d847f5e4211468c0225e8b093f4be6" ns2:_="" ns3:_="">
    <xsd:import namespace="4d50be71-f5e3-4a1b-8279-75009dce11ba"/>
    <xsd:import namespace="5ec2ddbf-b5fd-4977-a32b-a642ac5bda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0be71-f5e3-4a1b-8279-75009dce1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影像標籤" ma:readOnly="false" ma:fieldId="{5cf76f15-5ced-4ddc-b409-7134ff3c332f}" ma:taxonomyMulti="true" ma:sspId="3a9462d2-5fd6-4fd6-ad81-ab5e771e9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2ddbf-b5fd-4977-a32b-a642ac5bda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1d71b65-4c9e-4d86-966d-0205ab882743}" ma:internalName="TaxCatchAll" ma:showField="CatchAllData" ma:web="5ec2ddbf-b5fd-4977-a32b-a642ac5bda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6363B2-83D5-4B38-95C7-8C633F347740}"/>
</file>

<file path=customXml/itemProps2.xml><?xml version="1.0" encoding="utf-8"?>
<ds:datastoreItem xmlns:ds="http://schemas.openxmlformats.org/officeDocument/2006/customXml" ds:itemID="{B4D292FE-F8DA-4EEB-86AB-31666A2A9DBD}"/>
</file>

<file path=customXml/itemProps3.xml><?xml version="1.0" encoding="utf-8"?>
<ds:datastoreItem xmlns:ds="http://schemas.openxmlformats.org/officeDocument/2006/customXml" ds:itemID="{519F02EF-98ED-4073-882C-524CA843EA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Payton CHEN</dc:creator>
  <cp:keywords/>
  <dc:description/>
  <cp:lastModifiedBy>ching</cp:lastModifiedBy>
  <cp:revision/>
  <dcterms:created xsi:type="dcterms:W3CDTF">2015-08-08T10:05:08Z</dcterms:created>
  <dcterms:modified xsi:type="dcterms:W3CDTF">2024-09-24T08:45:50Z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0x010100A502A790DEBA7F43B895645927BEA86E</vt:lpwstr>
  </property>
  <property fmtid="{D5CDD505-2E9C-101B-9397-08002B2CF9AE}" pid="3" name="MediaServiceImageTags">
    <vt:lpwstr/>
  </property>
</Properties>
</file>